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nternetauftritt ZRA\Formblätter zur Abfallerhebung\"/>
    </mc:Choice>
  </mc:AlternateContent>
  <workbookProtection workbookAlgorithmName="SHA-512" workbookHashValue="12otDPIy/HpZAny4wBWWW7U9WOEuu+4rMyVWdvS+Ow4vsCSY0PXR5KCHG/rsWkk6BMMU5zNYncpb0BkmlVcGCA==" workbookSaltValue="a6z6C0Us8cv10JHrdjfPGg==" workbookSpinCount="100000" lockStructure="1"/>
  <bookViews>
    <workbookView xWindow="0" yWindow="0" windowWidth="10485" windowHeight="5745"/>
  </bookViews>
  <sheets>
    <sheet name="Tabelle1" sheetId="1" r:id="rId1"/>
    <sheet name="Tabelle2" sheetId="2" state="hidden" r:id="rId2"/>
  </sheets>
  <definedNames>
    <definedName name="Anrede">Tabelle2!$H$2:$H$4</definedName>
    <definedName name="Behälterbezeichnung">Tabelle2!$A$3:$A$12</definedName>
    <definedName name="_xlnm.Print_Area" localSheetId="0">Tabelle1!$A$1:$AS$155</definedName>
    <definedName name="Jahr">Tabelle2!$T$3:$T$16</definedName>
    <definedName name="JaNein">Tabelle2!$J$2:$J$3</definedName>
    <definedName name="Kenziffer">Tabelle2!$P$3:$P$17</definedName>
    <definedName name="Kreuz">Tabelle2!$L$2:$L$3</definedName>
    <definedName name="Monat">Tabelle2!$U$3:$U$14</definedName>
    <definedName name="NuklidA">Tabelle2!$X$3:$X$21</definedName>
    <definedName name="NuklidBG">Tabelle2!$Y$3:$Y$74</definedName>
    <definedName name="pHWert">Tabelle2!$R$3:$R$117</definedName>
    <definedName name="Prozent">Tabelle2!$O$3:$O$44</definedName>
    <definedName name="Tag">Tabelle2!$V$3:$V$33</definedName>
    <definedName name="Zentimeter">Tabelle2!$N$3:$N$108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AN27" i="1"/>
  <c r="M28" i="1" l="1"/>
  <c r="M81" i="1"/>
  <c r="O81" i="1" s="1"/>
  <c r="O82" i="1"/>
  <c r="Y49" i="1"/>
  <c r="AH93" i="1" l="1"/>
  <c r="AG93" i="1"/>
  <c r="M93" i="1"/>
  <c r="N93" i="1"/>
  <c r="AF90" i="1"/>
  <c r="AG90" i="1"/>
  <c r="AH90" i="1"/>
  <c r="AJ93" i="1" l="1"/>
  <c r="P93" i="1"/>
  <c r="AI90" i="1"/>
  <c r="U140" i="1"/>
  <c r="G140" i="1"/>
  <c r="C11" i="1" l="1"/>
  <c r="AR54" i="1"/>
  <c r="AG52" i="1" s="1"/>
  <c r="O4" i="2"/>
  <c r="O5" i="2" s="1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J142" i="1" l="1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comments1.xml><?xml version="1.0" encoding="utf-8"?>
<comments xmlns="http://schemas.openxmlformats.org/spreadsheetml/2006/main">
  <authors>
    <author>Barthel, Dietmar</author>
  </authors>
  <commentList>
    <comment ref="M23" authorId="0" shapeId="0">
      <text>
        <r>
          <rPr>
            <b/>
            <sz val="9"/>
            <color indexed="81"/>
            <rFont val="Segoe UI"/>
            <family val="2"/>
          </rPr>
          <t xml:space="preserve">Behälternummer:
</t>
        </r>
        <r>
          <rPr>
            <b/>
            <u/>
            <sz val="9"/>
            <color indexed="81"/>
            <rFont val="Segoe UI"/>
            <family val="2"/>
          </rPr>
          <t>Jeder Behälter</t>
        </r>
        <r>
          <rPr>
            <b/>
            <sz val="9"/>
            <color indexed="81"/>
            <rFont val="Segoe UI"/>
            <family val="2"/>
          </rPr>
          <t xml:space="preserve"> benötigt eine eindeutige Kennzeichnung (Identifikation).
Ist diese noch nicht vergegeben, kann diese von Ihnen frei vergeben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54" authorId="0" shapeId="0">
      <text>
        <r>
          <rPr>
            <b/>
            <sz val="9"/>
            <color indexed="81"/>
            <rFont val="Segoe UI"/>
            <family val="2"/>
          </rPr>
          <t>Befüllungshöhe:
Eine ca-Angabe reicht aus!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N54" authorId="0" shapeId="0">
      <text>
        <r>
          <rPr>
            <b/>
            <sz val="9"/>
            <color indexed="81"/>
            <rFont val="Segoe UI"/>
            <family val="2"/>
          </rPr>
          <t xml:space="preserve">Befüllungsgrad:
Der Befüllungsgrad von Flüssigkeitsbehältnissen darf </t>
        </r>
        <r>
          <rPr>
            <b/>
            <u/>
            <sz val="9"/>
            <color indexed="81"/>
            <rFont val="Segoe UI"/>
            <family val="2"/>
          </rPr>
          <t>max. 90%</t>
        </r>
        <r>
          <rPr>
            <b/>
            <sz val="9"/>
            <color indexed="81"/>
            <rFont val="Segoe UI"/>
            <family val="2"/>
          </rPr>
          <t xml:space="preserve"> betragen!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<sst xmlns="http://schemas.openxmlformats.org/spreadsheetml/2006/main" count="447" uniqueCount="349">
  <si>
    <t>Behälternummer:</t>
  </si>
  <si>
    <t>Behältertyp:</t>
  </si>
  <si>
    <t>Behälterbeschreibung:</t>
  </si>
  <si>
    <t>Auswahltabelle Behälter</t>
  </si>
  <si>
    <t>flüssig</t>
  </si>
  <si>
    <t>KK 10</t>
  </si>
  <si>
    <t>KK 20</t>
  </si>
  <si>
    <t>MS 12</t>
  </si>
  <si>
    <t>MS 30</t>
  </si>
  <si>
    <t>B-A12</t>
  </si>
  <si>
    <t>ZRA Bezeichnung</t>
  </si>
  <si>
    <t>nicht bekannt</t>
  </si>
  <si>
    <t>ohne</t>
  </si>
  <si>
    <t>Kunststoffkanister, 10 Liter</t>
  </si>
  <si>
    <t>Kunststoffkanister, 20 Liter</t>
  </si>
  <si>
    <t>Kombinationsbehälter mit Spundloch und PE-Inliner</t>
  </si>
  <si>
    <t>Fassungsvermögen</t>
  </si>
  <si>
    <t>10 Liter</t>
  </si>
  <si>
    <t>20 Liter</t>
  </si>
  <si>
    <t>30 Liter</t>
  </si>
  <si>
    <t>1 Liter</t>
  </si>
  <si>
    <t>MR 30</t>
  </si>
  <si>
    <t>Kombinationsbehälter mit Spannringdeckel und PE-Einstellbehälter</t>
  </si>
  <si>
    <t>Spezialbehälter mit 1 -Liter PE-Flasche, (TYP-A)</t>
  </si>
  <si>
    <t>Fremdbehälter</t>
  </si>
  <si>
    <t>Beschreibung</t>
  </si>
  <si>
    <t xml:space="preserve"> </t>
  </si>
  <si>
    <t>Herr</t>
  </si>
  <si>
    <t>Frau</t>
  </si>
  <si>
    <t xml:space="preserve">Behälter ist vorhanden </t>
  </si>
  <si>
    <t>Ja</t>
  </si>
  <si>
    <t>Nein</t>
  </si>
  <si>
    <t>Angaben zum Behälter:</t>
  </si>
  <si>
    <t>Abfallbeschreibung</t>
  </si>
  <si>
    <t>wässriger Abfall</t>
  </si>
  <si>
    <t>organische Lösung</t>
  </si>
  <si>
    <t>X</t>
  </si>
  <si>
    <t>-</t>
  </si>
  <si>
    <t>Kenziffer</t>
  </si>
  <si>
    <t>Massenangaben</t>
  </si>
  <si>
    <t>Netto-Masse</t>
  </si>
  <si>
    <t>Tara-Masse</t>
  </si>
  <si>
    <t>kg</t>
  </si>
  <si>
    <t>Brutto-Masse</t>
  </si>
  <si>
    <t>Volumenangaben</t>
  </si>
  <si>
    <t>Netto-Volumen</t>
  </si>
  <si>
    <t>l</t>
  </si>
  <si>
    <t>Befüllungshöhe</t>
  </si>
  <si>
    <t>Befüllungsgrad</t>
  </si>
  <si>
    <t>cm</t>
  </si>
  <si>
    <t>%</t>
  </si>
  <si>
    <t>Tara</t>
  </si>
  <si>
    <t xml:space="preserve">Zutreffendes bitte ankreuzen oder ausfüllen! Auszufüllen durch den Abfallerzeuger. </t>
  </si>
  <si>
    <t>1.</t>
  </si>
  <si>
    <t>1.2</t>
  </si>
  <si>
    <t>1.3</t>
  </si>
  <si>
    <t>1.4</t>
  </si>
  <si>
    <t>1.5</t>
  </si>
  <si>
    <t>1.6</t>
  </si>
  <si>
    <t>1.7</t>
  </si>
  <si>
    <t>1.8</t>
  </si>
  <si>
    <t>1.9</t>
  </si>
  <si>
    <t>Behälterdaten</t>
  </si>
  <si>
    <t>2.</t>
  </si>
  <si>
    <t>2.1</t>
  </si>
  <si>
    <t>2.2</t>
  </si>
  <si>
    <t>Massen- und Volumenangaben</t>
  </si>
  <si>
    <t>Prozent</t>
  </si>
  <si>
    <t>Zentimeter</t>
  </si>
  <si>
    <t>Kreuz</t>
  </si>
  <si>
    <t xml:space="preserve"> Ja/Nein</t>
  </si>
  <si>
    <t>Anrede</t>
  </si>
  <si>
    <t>Dosisleistung</t>
  </si>
  <si>
    <t>Dosisleistung 1m</t>
  </si>
  <si>
    <t>µSv/h</t>
  </si>
  <si>
    <t>Messung möglich</t>
  </si>
  <si>
    <t>3.</t>
  </si>
  <si>
    <t>3.2</t>
  </si>
  <si>
    <t>4.</t>
  </si>
  <si>
    <t>4.1</t>
  </si>
  <si>
    <t>Sicherheitsdatenblatt wird beigefügt Anzahl</t>
  </si>
  <si>
    <t>α-Kontamination</t>
  </si>
  <si>
    <t>β/γ-Kontamination</t>
  </si>
  <si>
    <t>Bq/cm²</t>
  </si>
  <si>
    <t>Kontamination (rad.)</t>
  </si>
  <si>
    <t>Kontamination sonstige</t>
  </si>
  <si>
    <t>Den Außenflächen des Behälters haften keine ansteckungsgefährlichen Stoffe oder anderen gefährlichen Stoffe an.</t>
  </si>
  <si>
    <t>5.</t>
  </si>
  <si>
    <t>5.1</t>
  </si>
  <si>
    <t>5.2</t>
  </si>
  <si>
    <t>Bitte die Abfallbeschreibung so ausführlich, wie möglich machen!</t>
  </si>
  <si>
    <t>Abfalldaten</t>
  </si>
  <si>
    <t>Aktivabfall</t>
  </si>
  <si>
    <t xml:space="preserve">Verarbeitung als </t>
  </si>
  <si>
    <t>Freistellungsabfall</t>
  </si>
  <si>
    <t>Abklingabfall</t>
  </si>
  <si>
    <t>brennbar</t>
  </si>
  <si>
    <t>nicht brennbar</t>
  </si>
  <si>
    <t>Kennziffer</t>
  </si>
  <si>
    <t>Abwasser</t>
  </si>
  <si>
    <t>Schlamm, Konzentrat</t>
  </si>
  <si>
    <t>Lösungen mit H-3, C-14</t>
  </si>
  <si>
    <t>chloridhaltige Lösungen</t>
  </si>
  <si>
    <t>sonst. Nuklide</t>
  </si>
  <si>
    <t>42F</t>
  </si>
  <si>
    <t>Öle</t>
  </si>
  <si>
    <t>organische Lösungen</t>
  </si>
  <si>
    <t>31F-35F</t>
  </si>
  <si>
    <t>Phasenbildung</t>
  </si>
  <si>
    <t>Feststoffanteil</t>
  </si>
  <si>
    <t>≦ 0,04</t>
  </si>
  <si>
    <t>≦ 0,4</t>
  </si>
  <si>
    <t>pH-Wert</t>
  </si>
  <si>
    <t>Cl-Gehalt</t>
  </si>
  <si>
    <t>Jahr</t>
  </si>
  <si>
    <t>Monat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</si>
  <si>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</si>
  <si>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</si>
  <si>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</si>
  <si>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</si>
  <si>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</si>
  <si>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</si>
  <si>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</si>
  <si>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</si>
  <si>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</si>
  <si>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</si>
  <si>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</si>
  <si>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</si>
  <si>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02</t>
  </si>
  <si>
    <t>Tag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</si>
  <si>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</si>
  <si>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</si>
  <si>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</si>
  <si>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</si>
  <si>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</si>
  <si>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</si>
  <si>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</si>
  <si>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</si>
  <si>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</si>
  <si>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</si>
  <si>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</si>
  <si>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</si>
  <si>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</si>
  <si>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</si>
  <si>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</si>
  <si>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</si>
  <si>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</si>
  <si>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</si>
  <si>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ID</t>
  </si>
  <si>
    <t>Für eine eindeutige Zuordnung des Vorgangs, speichern Sie bitte den Datensatz wie folgt ab:</t>
  </si>
  <si>
    <t>Ihre Vorgangsbezeichnung lautet nach dem Abspeichern:</t>
  </si>
  <si>
    <t>(Jahr). (Monat). (Tag),_(ihr Kürzel),_(ihre Behälter-oder ID- Nummer), z.B.: 2015.01.02, BFA, B-A2006-1</t>
  </si>
  <si>
    <t>Nuklid- und Aktivitätsangaben [Bq]</t>
  </si>
  <si>
    <t>Bq</t>
  </si>
  <si>
    <t>α-Strahler</t>
  </si>
  <si>
    <t>β/γ-Strahler</t>
  </si>
  <si>
    <t>Gesamtaktivität:</t>
  </si>
  <si>
    <r>
      <t>Σ</t>
    </r>
    <r>
      <rPr>
        <b/>
        <vertAlign val="subscript"/>
        <sz val="11"/>
        <color theme="1"/>
        <rFont val="Calibri"/>
        <family val="2"/>
        <scheme val="minor"/>
      </rPr>
      <t>α</t>
    </r>
  </si>
  <si>
    <r>
      <t>Σ</t>
    </r>
    <r>
      <rPr>
        <b/>
        <vertAlign val="subscript"/>
        <sz val="11"/>
        <color theme="1"/>
        <rFont val="Calibri"/>
        <family val="2"/>
        <scheme val="minor"/>
      </rPr>
      <t>β/γ</t>
    </r>
  </si>
  <si>
    <t>der Umgang mit H-3, C-14 wird ausgeschlossen</t>
  </si>
  <si>
    <t>Angaben bei Lösemitteln /organischen Verbindungen</t>
  </si>
  <si>
    <t>°C</t>
  </si>
  <si>
    <t>Angaben bei Ölen</t>
  </si>
  <si>
    <t>Angaben zur Ölsorte / Verwendung / Herrkunft</t>
  </si>
  <si>
    <t>silikonhaltig</t>
  </si>
  <si>
    <t>Flammp.</t>
  </si>
  <si>
    <t>Angabe des Lösemittels oder der organischen Verbindung / Flammpunkt</t>
  </si>
  <si>
    <t>Fckw-haltig</t>
  </si>
  <si>
    <t>Fluor-Gehalt</t>
  </si>
  <si>
    <t>Angaben zum Gefahrstoffen</t>
  </si>
  <si>
    <r>
      <t>T</t>
    </r>
    <r>
      <rPr>
        <vertAlign val="superscript"/>
        <sz val="11"/>
        <rFont val="Calibri"/>
        <family val="2"/>
        <scheme val="minor"/>
      </rPr>
      <t>+</t>
    </r>
  </si>
  <si>
    <t>(sehr giftig)</t>
  </si>
  <si>
    <t>(giftig)</t>
  </si>
  <si>
    <t>T</t>
  </si>
  <si>
    <t>Xn</t>
  </si>
  <si>
    <t>(gesundheitsschädlich)</t>
  </si>
  <si>
    <t>N</t>
  </si>
  <si>
    <t>(umweltgefährlich)</t>
  </si>
  <si>
    <t>(hochentzündlich)</t>
  </si>
  <si>
    <r>
      <rPr>
        <sz val="11"/>
        <rFont val="Calibri"/>
        <family val="2"/>
        <scheme val="minor"/>
      </rPr>
      <t>F</t>
    </r>
    <r>
      <rPr>
        <vertAlign val="superscript"/>
        <sz val="11"/>
        <rFont val="Calibri"/>
        <family val="2"/>
        <scheme val="minor"/>
      </rPr>
      <t>+</t>
    </r>
  </si>
  <si>
    <t>F</t>
  </si>
  <si>
    <t>(leichtentzündlich)</t>
  </si>
  <si>
    <t>O</t>
  </si>
  <si>
    <t>(brandfördernd)</t>
  </si>
  <si>
    <t>E</t>
  </si>
  <si>
    <t>(explosionsgefährlich)</t>
  </si>
  <si>
    <t>C</t>
  </si>
  <si>
    <t>(ätzend)</t>
  </si>
  <si>
    <r>
      <t>X</t>
    </r>
    <r>
      <rPr>
        <vertAlign val="subscript"/>
        <sz val="11"/>
        <rFont val="Calibri"/>
        <family val="2"/>
        <scheme val="minor"/>
      </rPr>
      <t>i</t>
    </r>
  </si>
  <si>
    <t>(reizend)</t>
  </si>
  <si>
    <t>Nähere Angaben (Stoffklasse)</t>
  </si>
  <si>
    <t>Sicherheitsdatenblätter</t>
  </si>
  <si>
    <t>Nuklide A</t>
  </si>
  <si>
    <t>Nuklide BG</t>
  </si>
  <si>
    <t xml:space="preserve">Ra - 226 </t>
  </si>
  <si>
    <t>Pa - 231</t>
  </si>
  <si>
    <t>Th - 228</t>
  </si>
  <si>
    <t>Th - 229</t>
  </si>
  <si>
    <t>Th - 230</t>
  </si>
  <si>
    <t>Th - 232</t>
  </si>
  <si>
    <t>U - 232</t>
  </si>
  <si>
    <t>U - 233</t>
  </si>
  <si>
    <t>U - 234</t>
  </si>
  <si>
    <t>U - 235</t>
  </si>
  <si>
    <t>U - 238</t>
  </si>
  <si>
    <t>Pu-236</t>
  </si>
  <si>
    <t>Pu-238</t>
  </si>
  <si>
    <t xml:space="preserve">Pu - 239 </t>
  </si>
  <si>
    <t>Pu - 240</t>
  </si>
  <si>
    <t>Pu-241</t>
  </si>
  <si>
    <t>Am-243</t>
  </si>
  <si>
    <t>Am - 241</t>
  </si>
  <si>
    <t>H - 3</t>
  </si>
  <si>
    <t>C - 14</t>
  </si>
  <si>
    <t>Na-22</t>
  </si>
  <si>
    <t>Al - 26</t>
  </si>
  <si>
    <t>P-32</t>
  </si>
  <si>
    <t>P-33</t>
  </si>
  <si>
    <t>S - 35</t>
  </si>
  <si>
    <t>Se - 35</t>
  </si>
  <si>
    <t>Cl - 36</t>
  </si>
  <si>
    <t>Ti - 44</t>
  </si>
  <si>
    <t>Ca - 45</t>
  </si>
  <si>
    <t>Sc - 46</t>
  </si>
  <si>
    <t>Cr - 51</t>
  </si>
  <si>
    <t>Mn - 54</t>
  </si>
  <si>
    <t>Fe - 55</t>
  </si>
  <si>
    <t>Fe - 59</t>
  </si>
  <si>
    <t>Co - 56</t>
  </si>
  <si>
    <t>Co - 57</t>
  </si>
  <si>
    <t>Co - 58</t>
  </si>
  <si>
    <t>Co - 60</t>
  </si>
  <si>
    <t>Ni - 59</t>
  </si>
  <si>
    <t>Ni - 63</t>
  </si>
  <si>
    <t>Cu - 64</t>
  </si>
  <si>
    <t>Zn - 65</t>
  </si>
  <si>
    <t>Ge - 68</t>
  </si>
  <si>
    <t>AS - 73</t>
  </si>
  <si>
    <t>Se - 75</t>
  </si>
  <si>
    <t>Kr - 85</t>
  </si>
  <si>
    <t>Rb - 86</t>
  </si>
  <si>
    <t>Sr-85</t>
  </si>
  <si>
    <t>Sr - 90</t>
  </si>
  <si>
    <t>Nb - 94</t>
  </si>
  <si>
    <t>Nb - 95</t>
  </si>
  <si>
    <t>TC - 99</t>
  </si>
  <si>
    <t>Zr - 95</t>
  </si>
  <si>
    <t>Rh - 101</t>
  </si>
  <si>
    <t>Rh - 102</t>
  </si>
  <si>
    <t>Ru - 103</t>
  </si>
  <si>
    <t>Ru - 106</t>
  </si>
  <si>
    <t>Ag - 105</t>
  </si>
  <si>
    <t>Ag - 108m</t>
  </si>
  <si>
    <t>Ag - 110m</t>
  </si>
  <si>
    <t>Cd - 109</t>
  </si>
  <si>
    <t>Sn - 113</t>
  </si>
  <si>
    <t>Sn - 121m</t>
  </si>
  <si>
    <t>In - 114</t>
  </si>
  <si>
    <t>Sb - 124</t>
  </si>
  <si>
    <t>Sb - 125</t>
  </si>
  <si>
    <t>J - 125</t>
  </si>
  <si>
    <t>J - 129</t>
  </si>
  <si>
    <t>Ba - 133</t>
  </si>
  <si>
    <t>Cs - 134</t>
  </si>
  <si>
    <t>Cs - 137</t>
  </si>
  <si>
    <t>Ce - 141</t>
  </si>
  <si>
    <t>Ce - 144</t>
  </si>
  <si>
    <t>Pm - 146</t>
  </si>
  <si>
    <t>Pm - 147</t>
  </si>
  <si>
    <t>Gd - 153</t>
  </si>
  <si>
    <t>Eu - 152</t>
  </si>
  <si>
    <t>Eu - 154</t>
  </si>
  <si>
    <t>Eu - 155</t>
  </si>
  <si>
    <t>Hf - 175</t>
  </si>
  <si>
    <t>Lu-177m</t>
  </si>
  <si>
    <t>Hf - 181</t>
  </si>
  <si>
    <t>Ta- 182</t>
  </si>
  <si>
    <t>Ir - 192</t>
  </si>
  <si>
    <t>Hq - 203</t>
  </si>
  <si>
    <t>Tl - 204</t>
  </si>
  <si>
    <t>Bi - 207</t>
  </si>
  <si>
    <t>Pb - 210</t>
  </si>
  <si>
    <t xml:space="preserve">Ac - 227 </t>
  </si>
  <si>
    <t>Für die Richtigkeit und Vollständigkeit der Angaben:</t>
  </si>
  <si>
    <t>Datum</t>
  </si>
  <si>
    <t>Name / Unterschrift</t>
  </si>
  <si>
    <t>6.</t>
  </si>
  <si>
    <t>6.1</t>
  </si>
  <si>
    <t>7.</t>
  </si>
  <si>
    <t>7.1</t>
  </si>
  <si>
    <t>Bestätigung</t>
  </si>
  <si>
    <t>8.</t>
  </si>
  <si>
    <t>8.1</t>
  </si>
  <si>
    <t>g/l</t>
  </si>
  <si>
    <t>35 A</t>
  </si>
  <si>
    <t>wässrige Lösungen, Abklingabfall</t>
  </si>
  <si>
    <t>wässrige Lösungen, geringer Aktivität</t>
  </si>
  <si>
    <t>organische Lösungen, mit geringer Aktivität</t>
  </si>
  <si>
    <t>Verwendungsdauer Kunststoffgefäß</t>
  </si>
  <si>
    <t>Die Verwendungsdauer von Kunststoffbehältern beträgt i.d.R. ab Herstellung 5 Jahre. Der Hersteller hat dazu in der Behälterwandung eine "Uhr" zur Angabe der Herstellung eingeprägt (Monat/Jahr).</t>
  </si>
  <si>
    <t xml:space="preserve">Herstellung: </t>
  </si>
  <si>
    <r>
      <rPr>
        <u/>
        <sz val="11"/>
        <rFont val="Calibri"/>
        <family val="2"/>
        <scheme val="minor"/>
      </rPr>
      <t>oder</t>
    </r>
    <r>
      <rPr>
        <sz val="11"/>
        <rFont val="Calibri"/>
        <family val="2"/>
        <scheme val="minor"/>
      </rPr>
      <t xml:space="preserve"> Verwendungsdauer bis </t>
    </r>
  </si>
  <si>
    <t>Behälterzustand</t>
  </si>
  <si>
    <t>nicht gebläht</t>
  </si>
  <si>
    <t>intakt</t>
  </si>
  <si>
    <t>sauber, frei von Verunreinigung</t>
  </si>
  <si>
    <t>dicht verschlossen</t>
  </si>
  <si>
    <t>nicht verbeult</t>
  </si>
  <si>
    <t>Der Behälter ist:</t>
  </si>
  <si>
    <t>gesichert, (Si-Stifte)</t>
  </si>
  <si>
    <t>(Hersteller, Abmaße, Zulassung)</t>
  </si>
  <si>
    <t>Bitte Bild beifügen, Danke.</t>
  </si>
  <si>
    <t>drucklos</t>
  </si>
  <si>
    <t>Dosisleistung Kontakt</t>
  </si>
  <si>
    <t>Stempel</t>
  </si>
  <si>
    <t>Für Materialien aus der Euratom-Überwachung ist die Materialbilanzzone MBZ und die Obligation</t>
  </si>
  <si>
    <t>4.2</t>
  </si>
  <si>
    <t>5.3</t>
  </si>
  <si>
    <t>5.4</t>
  </si>
  <si>
    <t>5.6</t>
  </si>
  <si>
    <t>5.7</t>
  </si>
  <si>
    <t>5.8</t>
  </si>
  <si>
    <t>8.2</t>
  </si>
  <si>
    <t>8.3</t>
  </si>
  <si>
    <t>8.4</t>
  </si>
  <si>
    <t>8.5</t>
  </si>
  <si>
    <t>9.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</si>
  <si>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</si>
  <si>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</si>
  <si>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</si>
  <si>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</si>
  <si>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</si>
  <si>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</si>
  <si>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</si>
  <si>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</si>
  <si>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</si>
  <si>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</si>
  <si>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</si>
  <si>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</si>
  <si>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10.</t>
  </si>
  <si>
    <t>11.</t>
  </si>
  <si>
    <t>11.1</t>
  </si>
  <si>
    <t>Bei Ausdruck bitte wenden!</t>
  </si>
  <si>
    <t>Die Abfallerklärung hat je Behälter zu erfolgen!</t>
  </si>
  <si>
    <t>Von Behältern, welche nicht aus dem Behälterprogramm der ZRA sind, ist Folgendes anzugeben:</t>
  </si>
  <si>
    <t>der abgebenden Anlage anzugeben!</t>
  </si>
  <si>
    <t>Nuklid</t>
  </si>
  <si>
    <t>Aktivität</t>
  </si>
  <si>
    <t>Formblatt zur Abfallentsorgung von Flüssigkeiten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</si>
</sst>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9"/>
      <color indexed="81"/>
      <name val="Segoe UI"/>
      <family val="2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name val="Georgia"/>
      <family val="1"/>
    </font>
    <font>
      <b/>
      <sz val="11"/>
      <color rgb="FF0070C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Arial"/>
      <family val="2"/>
    </font>
    <font>
      <b/>
      <sz val="11"/>
      <color rgb="FF7030A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8"/>
      <name val="Arial"/>
      <family val="2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vertAlign val="subscript"/>
      <sz val="14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dotted">
        <color rgb="FF92D050"/>
      </bottom>
      <diagonal/>
    </border>
    <border>
      <left/>
      <right/>
      <top style="thin">
        <color rgb="FF92D050"/>
      </top>
      <bottom style="dotted">
        <color rgb="FF92D050"/>
      </bottom>
      <diagonal/>
    </border>
    <border>
      <left/>
      <right style="thin">
        <color rgb="FF92D050"/>
      </right>
      <top style="thin">
        <color rgb="FF92D050"/>
      </top>
      <bottom style="dotted">
        <color rgb="FF92D05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Alignment="1">
      <alignment horizontal="center" vertic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0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quotePrefix="1" applyFill="1"/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/>
    <xf numFmtId="49" fontId="0" fillId="2" borderId="13" xfId="0" applyNumberFormat="1" applyFill="1" applyBorder="1" applyAlignment="1">
      <alignment horizontal="center" vertical="center"/>
    </xf>
    <xf numFmtId="49" fontId="0" fillId="2" borderId="11" xfId="0" applyNumberFormat="1" applyFill="1" applyBorder="1"/>
    <xf numFmtId="11" fontId="25" fillId="2" borderId="21" xfId="0" applyNumberFormat="1" applyFont="1" applyFill="1" applyBorder="1" applyAlignment="1" applyProtection="1">
      <alignment horizontal="center" wrapText="1"/>
    </xf>
    <xf numFmtId="11" fontId="25" fillId="2" borderId="20" xfId="0" applyNumberFormat="1" applyFont="1" applyFill="1" applyBorder="1" applyAlignment="1" applyProtection="1">
      <alignment horizontal="center" wrapText="1"/>
    </xf>
    <xf numFmtId="0" fontId="0" fillId="2" borderId="1" xfId="0" quotePrefix="1" applyFill="1" applyBorder="1" applyAlignment="1">
      <alignment wrapText="1"/>
    </xf>
    <xf numFmtId="49" fontId="0" fillId="2" borderId="0" xfId="0" applyNumberFormat="1" applyFill="1" applyAlignment="1">
      <alignment horizontal="center" vertical="center"/>
    </xf>
    <xf numFmtId="0" fontId="0" fillId="2" borderId="20" xfId="0" applyFill="1" applyBorder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/>
    <xf numFmtId="0" fontId="0" fillId="2" borderId="4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12" fillId="3" borderId="27" xfId="0" applyNumberFormat="1" applyFont="1" applyFill="1" applyBorder="1" applyProtection="1"/>
    <xf numFmtId="0" fontId="3" fillId="3" borderId="34" xfId="0" applyFont="1" applyFill="1" applyBorder="1" applyProtection="1"/>
    <xf numFmtId="0" fontId="3" fillId="3" borderId="28" xfId="0" applyFont="1" applyFill="1" applyBorder="1" applyProtection="1"/>
    <xf numFmtId="0" fontId="3" fillId="3" borderId="29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49" fontId="16" fillId="3" borderId="30" xfId="0" applyNumberFormat="1" applyFont="1" applyFill="1" applyBorder="1" applyProtection="1"/>
    <xf numFmtId="0" fontId="17" fillId="3" borderId="0" xfId="0" applyFont="1" applyFill="1" applyBorder="1" applyProtection="1"/>
    <xf numFmtId="0" fontId="17" fillId="3" borderId="0" xfId="0" applyFont="1" applyFill="1" applyProtection="1"/>
    <xf numFmtId="49" fontId="12" fillId="3" borderId="30" xfId="0" applyNumberFormat="1" applyFont="1" applyFill="1" applyBorder="1" applyProtection="1"/>
    <xf numFmtId="0" fontId="3" fillId="3" borderId="33" xfId="0" applyFont="1" applyFill="1" applyBorder="1" applyProtection="1"/>
    <xf numFmtId="0" fontId="3" fillId="3" borderId="4" xfId="0" applyFont="1" applyFill="1" applyBorder="1" applyProtection="1"/>
    <xf numFmtId="0" fontId="6" fillId="3" borderId="33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0" fontId="2" fillId="3" borderId="33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3" fillId="3" borderId="33" xfId="0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>
      <alignment horizontal="left"/>
    </xf>
    <xf numFmtId="0" fontId="3" fillId="3" borderId="19" xfId="0" applyFont="1" applyFill="1" applyBorder="1" applyProtection="1"/>
    <xf numFmtId="0" fontId="3" fillId="3" borderId="3" xfId="0" applyFont="1" applyFill="1" applyBorder="1" applyProtection="1"/>
    <xf numFmtId="0" fontId="3" fillId="3" borderId="32" xfId="0" applyFont="1" applyFill="1" applyBorder="1" applyProtection="1"/>
    <xf numFmtId="0" fontId="11" fillId="3" borderId="33" xfId="0" applyFont="1" applyFill="1" applyBorder="1" applyProtection="1"/>
    <xf numFmtId="0" fontId="3" fillId="3" borderId="0" xfId="0" applyFont="1" applyFill="1" applyBorder="1" applyAlignment="1" applyProtection="1"/>
    <xf numFmtId="0" fontId="3" fillId="3" borderId="33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27" fillId="3" borderId="0" xfId="0" applyFont="1" applyFill="1" applyBorder="1" applyProtection="1"/>
    <xf numFmtId="0" fontId="3" fillId="3" borderId="0" xfId="0" applyFont="1" applyFill="1" applyAlignment="1" applyProtection="1">
      <alignment horizontal="left"/>
    </xf>
    <xf numFmtId="1" fontId="3" fillId="3" borderId="0" xfId="0" applyNumberFormat="1" applyFont="1" applyFill="1" applyBorder="1" applyAlignment="1" applyProtection="1">
      <alignment horizontal="left"/>
    </xf>
    <xf numFmtId="1" fontId="22" fillId="3" borderId="0" xfId="0" applyNumberFormat="1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</xf>
    <xf numFmtId="1" fontId="22" fillId="3" borderId="0" xfId="0" applyNumberFormat="1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vertical="top"/>
    </xf>
    <xf numFmtId="0" fontId="0" fillId="3" borderId="0" xfId="0" applyFill="1" applyBorder="1" applyAlignment="1" applyProtection="1">
      <alignment horizontal="center"/>
    </xf>
    <xf numFmtId="0" fontId="26" fillId="3" borderId="0" xfId="0" applyFont="1" applyFill="1" applyBorder="1" applyProtection="1"/>
    <xf numFmtId="49" fontId="12" fillId="3" borderId="33" xfId="0" applyNumberFormat="1" applyFont="1" applyFill="1" applyBorder="1" applyProtection="1"/>
    <xf numFmtId="0" fontId="2" fillId="3" borderId="33" xfId="0" applyFont="1" applyFill="1" applyBorder="1" applyProtection="1"/>
    <xf numFmtId="0" fontId="0" fillId="3" borderId="0" xfId="0" applyFill="1" applyBorder="1" applyProtection="1"/>
    <xf numFmtId="0" fontId="19" fillId="3" borderId="4" xfId="0" applyFont="1" applyFill="1" applyBorder="1" applyAlignment="1" applyProtection="1">
      <alignment vertical="top"/>
    </xf>
    <xf numFmtId="0" fontId="0" fillId="3" borderId="12" xfId="0" applyFill="1" applyBorder="1" applyAlignment="1" applyProtection="1"/>
    <xf numFmtId="0" fontId="13" fillId="3" borderId="0" xfId="0" applyFont="1" applyFill="1" applyBorder="1" applyAlignment="1" applyProtection="1">
      <alignment vertical="top" wrapText="1"/>
    </xf>
    <xf numFmtId="0" fontId="19" fillId="3" borderId="4" xfId="0" applyFont="1" applyFill="1" applyBorder="1" applyAlignment="1" applyProtection="1">
      <alignment horizontal="left" vertical="top"/>
    </xf>
    <xf numFmtId="49" fontId="12" fillId="3" borderId="31" xfId="0" applyNumberFormat="1" applyFont="1" applyFill="1" applyBorder="1" applyProtection="1"/>
    <xf numFmtId="0" fontId="2" fillId="3" borderId="19" xfId="0" applyFont="1" applyFill="1" applyBorder="1" applyProtection="1"/>
    <xf numFmtId="0" fontId="0" fillId="3" borderId="3" xfId="0" applyFill="1" applyBorder="1" applyAlignment="1" applyProtection="1">
      <alignment horizontal="center"/>
    </xf>
    <xf numFmtId="0" fontId="13" fillId="3" borderId="3" xfId="0" applyFont="1" applyFill="1" applyBorder="1" applyAlignment="1" applyProtection="1">
      <alignment vertical="top" wrapText="1"/>
    </xf>
    <xf numFmtId="0" fontId="13" fillId="3" borderId="3" xfId="0" applyFont="1" applyFill="1" applyBorder="1" applyAlignment="1" applyProtection="1">
      <alignment horizontal="left" vertical="top" wrapText="1"/>
    </xf>
    <xf numFmtId="0" fontId="19" fillId="3" borderId="32" xfId="0" applyFont="1" applyFill="1" applyBorder="1" applyAlignment="1" applyProtection="1">
      <alignment horizontal="left" vertical="top"/>
    </xf>
    <xf numFmtId="0" fontId="0" fillId="3" borderId="0" xfId="0" applyFill="1" applyBorder="1" applyAlignment="1" applyProtection="1"/>
    <xf numFmtId="0" fontId="2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/>
    </xf>
    <xf numFmtId="0" fontId="23" fillId="3" borderId="0" xfId="0" applyFont="1" applyFill="1" applyBorder="1" applyProtection="1"/>
    <xf numFmtId="0" fontId="18" fillId="3" borderId="33" xfId="0" applyFont="1" applyFill="1" applyBorder="1" applyProtection="1"/>
    <xf numFmtId="0" fontId="18" fillId="3" borderId="0" xfId="0" applyFont="1" applyFill="1" applyBorder="1" applyProtection="1"/>
    <xf numFmtId="0" fontId="3" fillId="3" borderId="24" xfId="0" applyFont="1" applyFill="1" applyBorder="1" applyProtection="1"/>
    <xf numFmtId="0" fontId="3" fillId="3" borderId="22" xfId="0" applyFont="1" applyFill="1" applyBorder="1" applyProtection="1"/>
    <xf numFmtId="0" fontId="3" fillId="3" borderId="25" xfId="0" applyFont="1" applyFill="1" applyBorder="1" applyProtection="1"/>
    <xf numFmtId="0" fontId="2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vertical="center"/>
    </xf>
    <xf numFmtId="49" fontId="12" fillId="3" borderId="0" xfId="0" applyNumberFormat="1" applyFont="1" applyFill="1" applyBorder="1" applyProtection="1"/>
    <xf numFmtId="0" fontId="2" fillId="3" borderId="34" xfId="0" applyFont="1" applyFill="1" applyBorder="1" applyProtection="1"/>
    <xf numFmtId="49" fontId="32" fillId="3" borderId="30" xfId="0" applyNumberFormat="1" applyFont="1" applyFill="1" applyBorder="1" applyProtection="1"/>
    <xf numFmtId="0" fontId="33" fillId="3" borderId="33" xfId="0" applyFont="1" applyFill="1" applyBorder="1" applyProtection="1"/>
    <xf numFmtId="0" fontId="33" fillId="3" borderId="0" xfId="0" applyFont="1" applyFill="1" applyBorder="1" applyProtection="1"/>
    <xf numFmtId="0" fontId="33" fillId="3" borderId="24" xfId="0" applyFont="1" applyFill="1" applyBorder="1" applyProtection="1"/>
    <xf numFmtId="0" fontId="33" fillId="3" borderId="4" xfId="0" applyFont="1" applyFill="1" applyBorder="1" applyProtection="1"/>
    <xf numFmtId="0" fontId="33" fillId="3" borderId="0" xfId="0" applyFont="1" applyFill="1" applyProtection="1"/>
    <xf numFmtId="0" fontId="11" fillId="5" borderId="34" xfId="0" applyFont="1" applyFill="1" applyBorder="1" applyAlignment="1" applyProtection="1">
      <alignment horizontal="center" vertical="center"/>
    </xf>
    <xf numFmtId="0" fontId="11" fillId="5" borderId="28" xfId="0" applyFont="1" applyFill="1" applyBorder="1" applyAlignment="1" applyProtection="1">
      <alignment horizontal="center" vertical="center"/>
    </xf>
    <xf numFmtId="0" fontId="11" fillId="5" borderId="29" xfId="0" applyFont="1" applyFill="1" applyBorder="1" applyAlignment="1" applyProtection="1">
      <alignment horizontal="center" vertical="center"/>
    </xf>
    <xf numFmtId="0" fontId="11" fillId="5" borderId="19" xfId="0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</xf>
    <xf numFmtId="0" fontId="11" fillId="5" borderId="3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28" fillId="3" borderId="0" xfId="0" applyFont="1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3" fillId="2" borderId="41" xfId="0" applyFont="1" applyFill="1" applyBorder="1" applyAlignment="1" applyProtection="1">
      <alignment horizontal="center" vertical="top"/>
      <protection locked="0"/>
    </xf>
    <xf numFmtId="0" fontId="3" fillId="2" borderId="42" xfId="0" applyFont="1" applyFill="1" applyBorder="1" applyAlignment="1" applyProtection="1">
      <alignment horizontal="center" vertical="top"/>
      <protection locked="0"/>
    </xf>
    <xf numFmtId="0" fontId="3" fillId="2" borderId="43" xfId="0" applyFont="1" applyFill="1" applyBorder="1" applyAlignment="1" applyProtection="1">
      <alignment horizontal="center" vertical="top"/>
      <protection locked="0"/>
    </xf>
    <xf numFmtId="0" fontId="3" fillId="2" borderId="35" xfId="0" applyFont="1" applyFill="1" applyBorder="1" applyAlignment="1" applyProtection="1">
      <alignment horizontal="center" vertical="top"/>
      <protection locked="0"/>
    </xf>
    <xf numFmtId="0" fontId="3" fillId="2" borderId="26" xfId="0" applyFont="1" applyFill="1" applyBorder="1" applyAlignment="1" applyProtection="1">
      <alignment horizontal="center" vertical="top"/>
      <protection locked="0"/>
    </xf>
    <xf numFmtId="0" fontId="3" fillId="2" borderId="36" xfId="0" applyFont="1" applyFill="1" applyBorder="1" applyAlignment="1" applyProtection="1">
      <alignment horizontal="center" vertical="top"/>
      <protection locked="0"/>
    </xf>
    <xf numFmtId="0" fontId="2" fillId="3" borderId="33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25" xfId="0" applyFont="1" applyFill="1" applyBorder="1" applyAlignment="1" applyProtection="1">
      <alignment horizontal="center"/>
    </xf>
    <xf numFmtId="0" fontId="3" fillId="3" borderId="33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11" fontId="3" fillId="2" borderId="2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right"/>
    </xf>
    <xf numFmtId="11" fontId="10" fillId="3" borderId="0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11" fillId="3" borderId="33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0" fontId="3" fillId="3" borderId="33" xfId="0" applyFont="1" applyFill="1" applyBorder="1" applyAlignment="1" applyProtection="1">
      <alignment horizontal="right"/>
    </xf>
    <xf numFmtId="1" fontId="27" fillId="3" borderId="0" xfId="0" applyNumberFormat="1" applyFont="1" applyFill="1" applyBorder="1" applyAlignment="1" applyProtection="1">
      <alignment horizontal="left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1" fontId="22" fillId="3" borderId="0" xfId="0" applyNumberFormat="1" applyFont="1" applyFill="1" applyBorder="1" applyAlignment="1" applyProtection="1">
      <alignment horizontal="left" wrapText="1"/>
    </xf>
    <xf numFmtId="0" fontId="5" fillId="3" borderId="33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horizontal="center"/>
    </xf>
    <xf numFmtId="0" fontId="2" fillId="2" borderId="21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3" fillId="2" borderId="44" xfId="0" applyFont="1" applyFill="1" applyBorder="1" applyAlignment="1" applyProtection="1">
      <alignment horizontal="center"/>
      <protection locked="0"/>
    </xf>
    <xf numFmtId="0" fontId="3" fillId="2" borderId="45" xfId="0" applyFont="1" applyFill="1" applyBorder="1" applyAlignment="1" applyProtection="1">
      <alignment horizontal="center"/>
      <protection locked="0"/>
    </xf>
    <xf numFmtId="0" fontId="3" fillId="2" borderId="46" xfId="0" applyFont="1" applyFill="1" applyBorder="1" applyAlignment="1" applyProtection="1">
      <alignment horizontal="center"/>
      <protection locked="0"/>
    </xf>
    <xf numFmtId="0" fontId="20" fillId="4" borderId="2" xfId="0" applyFont="1" applyFill="1" applyBorder="1" applyAlignment="1" applyProtection="1">
      <alignment horizontal="left"/>
    </xf>
    <xf numFmtId="0" fontId="20" fillId="4" borderId="17" xfId="0" applyFont="1" applyFill="1" applyBorder="1" applyAlignment="1" applyProtection="1">
      <alignment horizontal="left"/>
    </xf>
    <xf numFmtId="0" fontId="20" fillId="4" borderId="18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top"/>
    </xf>
    <xf numFmtId="0" fontId="3" fillId="2" borderId="21" xfId="0" applyFont="1" applyFill="1" applyBorder="1" applyAlignment="1" applyProtection="1">
      <alignment horizontal="center" vertical="top"/>
      <protection locked="0"/>
    </xf>
    <xf numFmtId="0" fontId="3" fillId="2" borderId="22" xfId="0" applyFont="1" applyFill="1" applyBorder="1" applyAlignment="1" applyProtection="1">
      <alignment horizontal="center" vertical="top"/>
      <protection locked="0"/>
    </xf>
    <xf numFmtId="0" fontId="3" fillId="2" borderId="23" xfId="0" applyFont="1" applyFill="1" applyBorder="1" applyAlignment="1" applyProtection="1">
      <alignment horizontal="center" vertical="top"/>
      <protection locked="0"/>
    </xf>
    <xf numFmtId="1" fontId="22" fillId="2" borderId="21" xfId="0" applyNumberFormat="1" applyFont="1" applyFill="1" applyBorder="1" applyAlignment="1" applyProtection="1">
      <alignment horizontal="center" wrapText="1"/>
      <protection locked="0"/>
    </xf>
    <xf numFmtId="1" fontId="22" fillId="2" borderId="22" xfId="0" applyNumberFormat="1" applyFont="1" applyFill="1" applyBorder="1" applyAlignment="1" applyProtection="1">
      <alignment horizontal="center" wrapText="1"/>
      <protection locked="0"/>
    </xf>
    <xf numFmtId="1" fontId="22" fillId="2" borderId="23" xfId="0" applyNumberFormat="1" applyFont="1" applyFill="1" applyBorder="1" applyAlignment="1" applyProtection="1">
      <alignment horizontal="center" wrapText="1"/>
      <protection locked="0"/>
    </xf>
    <xf numFmtId="0" fontId="30" fillId="3" borderId="0" xfId="0" applyFont="1" applyFill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1" fontId="26" fillId="3" borderId="0" xfId="0" applyNumberFormat="1" applyFont="1" applyFill="1" applyBorder="1" applyAlignment="1" applyProtection="1">
      <alignment horizontal="center"/>
    </xf>
    <xf numFmtId="0" fontId="3" fillId="2" borderId="41" xfId="0" applyFont="1" applyFill="1" applyBorder="1" applyAlignment="1" applyProtection="1">
      <alignment horizontal="left" vertical="top" wrapText="1"/>
      <protection locked="0"/>
    </xf>
    <xf numFmtId="0" fontId="3" fillId="2" borderId="42" xfId="0" applyFont="1" applyFill="1" applyBorder="1" applyAlignment="1" applyProtection="1">
      <alignment horizontal="left" vertical="top" wrapText="1"/>
      <protection locked="0"/>
    </xf>
    <xf numFmtId="0" fontId="3" fillId="2" borderId="43" xfId="0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25" xfId="0" applyFont="1" applyFill="1" applyBorder="1" applyAlignment="1" applyProtection="1">
      <alignment horizontal="left" vertical="top" wrapText="1"/>
      <protection locked="0"/>
    </xf>
    <xf numFmtId="0" fontId="3" fillId="2" borderId="35" xfId="0" applyFont="1" applyFill="1" applyBorder="1" applyAlignment="1" applyProtection="1">
      <alignment horizontal="left" vertical="top" wrapText="1"/>
      <protection locked="0"/>
    </xf>
    <xf numFmtId="0" fontId="3" fillId="2" borderId="26" xfId="0" applyFont="1" applyFill="1" applyBorder="1" applyAlignment="1" applyProtection="1">
      <alignment horizontal="left" vertical="top" wrapText="1"/>
      <protection locked="0"/>
    </xf>
    <xf numFmtId="0" fontId="3" fillId="2" borderId="36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33" fillId="3" borderId="26" xfId="0" applyFont="1" applyFill="1" applyBorder="1" applyAlignment="1" applyProtection="1">
      <alignment horizont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 wrapText="1"/>
      <protection locked="0"/>
    </xf>
    <xf numFmtId="0" fontId="17" fillId="2" borderId="38" xfId="0" applyFont="1" applyFill="1" applyBorder="1" applyAlignment="1" applyProtection="1">
      <alignment horizontal="center" vertical="center" wrapText="1"/>
      <protection locked="0"/>
    </xf>
    <xf numFmtId="0" fontId="17" fillId="2" borderId="39" xfId="0" applyFont="1" applyFill="1" applyBorder="1" applyAlignment="1" applyProtection="1">
      <alignment horizontal="center" vertical="center" wrapText="1"/>
      <protection locked="0"/>
    </xf>
    <xf numFmtId="0" fontId="29" fillId="2" borderId="37" xfId="0" applyFont="1" applyFill="1" applyBorder="1" applyAlignment="1" applyProtection="1">
      <alignment horizontal="left" vertical="center" wrapText="1"/>
      <protection locked="0"/>
    </xf>
    <xf numFmtId="0" fontId="29" fillId="2" borderId="38" xfId="0" applyFont="1" applyFill="1" applyBorder="1" applyAlignment="1" applyProtection="1">
      <alignment horizontal="left" vertical="center" wrapText="1"/>
      <protection locked="0"/>
    </xf>
    <xf numFmtId="0" fontId="29" fillId="2" borderId="39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103"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4.9989318521683403E-2"/>
      </font>
    </dxf>
    <dxf>
      <font>
        <color theme="0"/>
      </font>
      <fill>
        <patternFill>
          <bgColor theme="0"/>
        </patternFill>
      </fill>
    </dxf>
    <dxf>
      <fill>
        <gradientFill type="path" left="0.5" right="0.5" top="0.5" bottom="0.5">
          <stop position="0">
            <color rgb="FFC00000"/>
          </stop>
          <stop position="1">
            <color theme="0" tint="-5.0965910824915313E-2"/>
          </stop>
        </gradientFill>
      </fill>
    </dxf>
    <dxf>
      <fill>
        <gradientFill type="path" left="0.5" right="0.5" top="0.5" bottom="0.5">
          <stop position="0">
            <color rgb="FFC00000"/>
          </stop>
          <stop position="1">
            <color theme="0" tint="-5.0965910824915313E-2"/>
          </stop>
        </gradientFill>
      </fill>
    </dxf>
    <dxf>
      <fill>
        <gradientFill type="path" left="0.5" right="0.5" top="0.5" bottom="0.5">
          <stop position="0">
            <color rgb="FFC0000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4" tint="-0.25098422193060094"/>
          </stop>
          <stop position="1">
            <color theme="0" tint="-5.0965910824915313E-2"/>
          </stop>
        </gradientFill>
      </fill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gradientFill type="path" left="0.5" right="0.5" top="0.5" bottom="0.5">
          <stop position="0">
            <color rgb="FFC00000"/>
          </stop>
          <stop position="1">
            <color theme="0"/>
          </stop>
        </gradient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51954</xdr:colOff>
      <xdr:row>150</xdr:row>
      <xdr:rowOff>164523</xdr:rowOff>
    </xdr:from>
    <xdr:to>
      <xdr:col>42</xdr:col>
      <xdr:colOff>102763</xdr:colOff>
      <xdr:row>153</xdr:row>
      <xdr:rowOff>0</xdr:rowOff>
    </xdr:to>
    <xdr:sp macro="" textlink="">
      <xdr:nvSpPr>
        <xdr:cNvPr id="2" name="Ellipse 1"/>
        <xdr:cNvSpPr/>
      </xdr:nvSpPr>
      <xdr:spPr>
        <a:xfrm>
          <a:off x="6572249" y="18729614"/>
          <a:ext cx="518400" cy="519545"/>
        </a:xfrm>
        <a:prstGeom prst="ellipse">
          <a:avLst/>
        </a:prstGeom>
        <a:solidFill>
          <a:schemeClr val="bg1"/>
        </a:solidFill>
        <a:ln>
          <a:solidFill>
            <a:srgbClr val="92D05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167"/>
  <sheetViews>
    <sheetView showGridLines="0" showRowColHeaders="0" tabSelected="1" zoomScaleNormal="100" zoomScaleSheetLayoutView="98" zoomScalePageLayoutView="130" workbookViewId="0">
      <selection activeCell="M19" sqref="M19:P19"/>
    </sheetView>
  </sheetViews>
  <sheetFormatPr baseColWidth="10" defaultColWidth="2.28515625" defaultRowHeight="15" x14ac:dyDescent="0.25"/>
  <cols>
    <col min="1" max="1" width="5.5703125" style="101" bestFit="1" customWidth="1"/>
    <col min="2" max="2" width="2.28515625" style="43"/>
    <col min="3" max="3" width="4.140625" style="43" customWidth="1"/>
    <col min="4" max="6" width="2.28515625" style="43"/>
    <col min="7" max="7" width="2.28515625" style="43" customWidth="1"/>
    <col min="8" max="20" width="2.28515625" style="43"/>
    <col min="21" max="21" width="2.7109375" style="43" bestFit="1" customWidth="1"/>
    <col min="22" max="24" width="2.28515625" style="43"/>
    <col min="25" max="25" width="2.28515625" style="43" customWidth="1"/>
    <col min="26" max="31" width="2.28515625" style="43"/>
    <col min="32" max="34" width="2.7109375" style="43" bestFit="1" customWidth="1"/>
    <col min="35" max="43" width="2.28515625" style="43"/>
    <col min="44" max="44" width="2.85546875" style="43" bestFit="1" customWidth="1"/>
    <col min="45" max="45" width="4" style="43" customWidth="1"/>
    <col min="46" max="49" width="2.28515625" style="43"/>
    <col min="50" max="50" width="3" style="43" bestFit="1" customWidth="1"/>
    <col min="51" max="51" width="4" style="43" bestFit="1" customWidth="1"/>
    <col min="52" max="66" width="2.28515625" style="43"/>
    <col min="67" max="67" width="3.28515625" style="43" customWidth="1"/>
    <col min="68" max="16384" width="2.28515625" style="43"/>
  </cols>
  <sheetData>
    <row r="1" spans="1:46" ht="15" customHeight="1" x14ac:dyDescent="0.25">
      <c r="A1" s="38"/>
      <c r="B1" s="109" t="s">
        <v>348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1"/>
      <c r="AT1" s="42"/>
    </row>
    <row r="2" spans="1:46" s="46" customFormat="1" ht="18.75" x14ac:dyDescent="0.3">
      <c r="A2" s="44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4"/>
      <c r="AT2" s="45"/>
    </row>
    <row r="3" spans="1:46" ht="5.25" customHeight="1" x14ac:dyDescent="0.25">
      <c r="A3" s="47"/>
      <c r="B3" s="48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9"/>
      <c r="AT3" s="42"/>
    </row>
    <row r="4" spans="1:46" x14ac:dyDescent="0.25">
      <c r="A4" s="47"/>
      <c r="B4" s="164" t="s">
        <v>52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6"/>
      <c r="AT4" s="42"/>
    </row>
    <row r="5" spans="1:46" ht="3" customHeight="1" x14ac:dyDescent="0.25">
      <c r="A5" s="47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2"/>
      <c r="AT5" s="42"/>
    </row>
    <row r="6" spans="1:46" x14ac:dyDescent="0.25">
      <c r="A6" s="47"/>
      <c r="B6" s="53" t="s">
        <v>149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4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2"/>
      <c r="AT6" s="42"/>
    </row>
    <row r="7" spans="1:46" x14ac:dyDescent="0.25">
      <c r="A7" s="47"/>
      <c r="B7" s="55" t="s">
        <v>151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2"/>
      <c r="AT7" s="42"/>
    </row>
    <row r="8" spans="1:46" ht="3" customHeight="1" x14ac:dyDescent="0.25">
      <c r="A8" s="47"/>
      <c r="B8" s="55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2"/>
      <c r="AT8" s="42"/>
    </row>
    <row r="9" spans="1:46" x14ac:dyDescent="0.25">
      <c r="A9" s="47"/>
      <c r="B9" s="53" t="s">
        <v>150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42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2"/>
      <c r="AT9" s="42"/>
    </row>
    <row r="10" spans="1:46" ht="3" customHeight="1" x14ac:dyDescent="0.25">
      <c r="A10" s="47"/>
      <c r="B10" s="5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2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2"/>
      <c r="AT10" s="42"/>
    </row>
    <row r="11" spans="1:46" x14ac:dyDescent="0.25">
      <c r="A11" s="47"/>
      <c r="B11" s="50"/>
      <c r="C11" s="174" t="str">
        <f ca="1">MID(CELL("Dateiname",A1),SEARCH("[",CELL("Dateiname",A1),1)+1,SEARCH("]",CELL("Dateiname",A1),1)-SEARCH("[",CELL("Dateiname",A1),1)-1)</f>
        <v>Formblatt zur Abfallerhebung f. Flüssigkeiten.xlsx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6"/>
      <c r="AR11" s="51"/>
      <c r="AS11" s="52"/>
      <c r="AT11" s="42"/>
    </row>
    <row r="12" spans="1:46" ht="3" customHeight="1" x14ac:dyDescent="0.25">
      <c r="A12" s="47"/>
      <c r="B12" s="50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1"/>
      <c r="AS12" s="52"/>
      <c r="AT12" s="42"/>
    </row>
    <row r="13" spans="1:46" ht="15.75" customHeight="1" x14ac:dyDescent="0.25">
      <c r="A13" s="47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9"/>
      <c r="AT13" s="42"/>
    </row>
    <row r="14" spans="1:46" ht="3" customHeight="1" x14ac:dyDescent="0.25">
      <c r="A14" s="47"/>
      <c r="B14" s="48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9"/>
      <c r="AT14" s="42"/>
    </row>
    <row r="15" spans="1:46" ht="3" customHeight="1" x14ac:dyDescent="0.25">
      <c r="A15" s="47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9"/>
      <c r="AT15" s="42"/>
    </row>
    <row r="16" spans="1:46" ht="3" customHeight="1" x14ac:dyDescent="0.25">
      <c r="A16" s="47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9"/>
      <c r="AT16" s="42"/>
    </row>
    <row r="17" spans="1:78" ht="15" customHeight="1" x14ac:dyDescent="0.3">
      <c r="A17" s="47" t="s">
        <v>53</v>
      </c>
      <c r="B17" s="60" t="s">
        <v>62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184" t="s">
        <v>343</v>
      </c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49"/>
      <c r="AT17" s="42"/>
    </row>
    <row r="18" spans="1:78" ht="3" customHeight="1" x14ac:dyDescent="0.25">
      <c r="A18" s="47"/>
      <c r="B18" s="48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49"/>
      <c r="AT18" s="42"/>
    </row>
    <row r="19" spans="1:78" x14ac:dyDescent="0.25">
      <c r="A19" s="47" t="s">
        <v>54</v>
      </c>
      <c r="B19" s="152" t="s">
        <v>29</v>
      </c>
      <c r="C19" s="117"/>
      <c r="D19" s="117"/>
      <c r="E19" s="117"/>
      <c r="F19" s="117"/>
      <c r="G19" s="117"/>
      <c r="H19" s="117"/>
      <c r="I19" s="117"/>
      <c r="J19" s="117"/>
      <c r="K19" s="117"/>
      <c r="L19" s="42"/>
      <c r="M19" s="171" t="s">
        <v>30</v>
      </c>
      <c r="N19" s="172"/>
      <c r="O19" s="172"/>
      <c r="P19" s="173"/>
      <c r="Q19" s="42"/>
      <c r="R19" s="115"/>
      <c r="S19" s="115"/>
      <c r="T19" s="115"/>
      <c r="U19" s="42"/>
      <c r="V19" s="42"/>
      <c r="W19" s="42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49"/>
      <c r="AT19" s="42"/>
    </row>
    <row r="20" spans="1:78" ht="3" customHeight="1" x14ac:dyDescent="0.25">
      <c r="A20" s="47"/>
      <c r="B20" s="48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49"/>
      <c r="AT20" s="42"/>
    </row>
    <row r="21" spans="1:78" x14ac:dyDescent="0.25">
      <c r="A21" s="47"/>
      <c r="B21" s="152" t="s">
        <v>32</v>
      </c>
      <c r="C21" s="117"/>
      <c r="D21" s="117"/>
      <c r="E21" s="117"/>
      <c r="F21" s="117"/>
      <c r="G21" s="117"/>
      <c r="H21" s="117"/>
      <c r="I21" s="117"/>
      <c r="J21" s="117"/>
      <c r="K21" s="117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9"/>
      <c r="AT21" s="42"/>
    </row>
    <row r="22" spans="1:78" ht="3" customHeight="1" x14ac:dyDescent="0.25">
      <c r="A22" s="47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9"/>
      <c r="AT22" s="42"/>
    </row>
    <row r="23" spans="1:78" x14ac:dyDescent="0.25">
      <c r="A23" s="47" t="s">
        <v>55</v>
      </c>
      <c r="B23" s="158" t="s">
        <v>0</v>
      </c>
      <c r="C23" s="153"/>
      <c r="D23" s="153"/>
      <c r="E23" s="153"/>
      <c r="F23" s="153"/>
      <c r="G23" s="153"/>
      <c r="H23" s="153"/>
      <c r="I23" s="153"/>
      <c r="J23" s="153"/>
      <c r="K23" s="153"/>
      <c r="L23" s="61"/>
      <c r="M23" s="168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70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9"/>
      <c r="AT23" s="42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78" ht="2.25" customHeight="1" x14ac:dyDescent="0.25">
      <c r="A24" s="47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9"/>
      <c r="AT24" s="42"/>
    </row>
    <row r="25" spans="1:78" x14ac:dyDescent="0.25">
      <c r="A25" s="47" t="s">
        <v>56</v>
      </c>
      <c r="B25" s="158" t="s">
        <v>1</v>
      </c>
      <c r="C25" s="153"/>
      <c r="D25" s="153"/>
      <c r="E25" s="153"/>
      <c r="F25" s="153"/>
      <c r="G25" s="153"/>
      <c r="H25" s="153"/>
      <c r="I25" s="153"/>
      <c r="J25" s="153"/>
      <c r="K25" s="153"/>
      <c r="L25" s="61"/>
      <c r="M25" s="160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2"/>
      <c r="Z25" s="61"/>
      <c r="AA25" s="61"/>
      <c r="AB25" s="61"/>
      <c r="AC25" s="61"/>
      <c r="AD25" s="61"/>
      <c r="AE25" s="61"/>
      <c r="AF25" s="61"/>
      <c r="AG25" s="61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9"/>
      <c r="AT25" s="42"/>
    </row>
    <row r="26" spans="1:78" ht="2.25" customHeight="1" x14ac:dyDescent="0.25">
      <c r="A26" s="47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9"/>
      <c r="AT26" s="42"/>
    </row>
    <row r="27" spans="1:78" x14ac:dyDescent="0.25">
      <c r="A27" s="47" t="s">
        <v>57</v>
      </c>
      <c r="B27" s="158" t="s">
        <v>2</v>
      </c>
      <c r="C27" s="153"/>
      <c r="D27" s="153"/>
      <c r="E27" s="153"/>
      <c r="F27" s="153"/>
      <c r="G27" s="153"/>
      <c r="H27" s="153"/>
      <c r="I27" s="153"/>
      <c r="J27" s="153"/>
      <c r="K27" s="153"/>
      <c r="L27" s="61"/>
      <c r="M27" s="160" t="str">
        <f>IF(AN27=1,"",M28)</f>
        <v/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2"/>
      <c r="AN27" s="64">
        <f>IF(M25="",1,0)</f>
        <v>1</v>
      </c>
      <c r="AO27" s="42"/>
      <c r="AP27" s="42"/>
      <c r="AQ27" s="42"/>
      <c r="AR27" s="42"/>
      <c r="AS27" s="49"/>
      <c r="AT27" s="42"/>
      <c r="BA27" s="65"/>
    </row>
    <row r="28" spans="1:78" x14ac:dyDescent="0.25">
      <c r="A28" s="47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1"/>
      <c r="M28" s="159" t="e">
        <f>VLOOKUP(M25,Tabelle2!A3:B40,2,0)</f>
        <v>#N/A</v>
      </c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9"/>
      <c r="AT28" s="42"/>
      <c r="BA28" s="65"/>
    </row>
    <row r="29" spans="1:78" x14ac:dyDescent="0.25">
      <c r="A29" s="47"/>
      <c r="B29" s="53" t="s">
        <v>298</v>
      </c>
      <c r="C29" s="63"/>
      <c r="D29" s="63"/>
      <c r="E29" s="63"/>
      <c r="F29" s="63"/>
      <c r="G29" s="63"/>
      <c r="H29" s="63"/>
      <c r="I29" s="63"/>
      <c r="J29" s="63"/>
      <c r="K29" s="63"/>
      <c r="L29" s="61"/>
      <c r="M29" s="66"/>
      <c r="N29" s="66"/>
      <c r="O29" s="66"/>
      <c r="P29" s="42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9"/>
      <c r="AT29" s="42"/>
      <c r="BA29" s="65"/>
    </row>
    <row r="30" spans="1:78" ht="12" customHeight="1" x14ac:dyDescent="0.25">
      <c r="A30" s="47"/>
      <c r="B30" s="53"/>
      <c r="C30" s="63"/>
      <c r="D30" s="63"/>
      <c r="E30" s="163" t="s">
        <v>299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42"/>
      <c r="AS30" s="49"/>
      <c r="AT30" s="42"/>
      <c r="BA30" s="65"/>
    </row>
    <row r="31" spans="1:78" x14ac:dyDescent="0.25">
      <c r="A31" s="47"/>
      <c r="B31" s="62"/>
      <c r="C31" s="63"/>
      <c r="D31" s="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42"/>
      <c r="AS31" s="49"/>
      <c r="AT31" s="42"/>
      <c r="BA31" s="65"/>
    </row>
    <row r="32" spans="1:78" ht="15" customHeight="1" x14ac:dyDescent="0.25">
      <c r="A32" s="47" t="s">
        <v>58</v>
      </c>
      <c r="B32" s="62"/>
      <c r="C32" s="63"/>
      <c r="D32" s="63"/>
      <c r="E32" s="177" t="s">
        <v>300</v>
      </c>
      <c r="F32" s="177"/>
      <c r="G32" s="177"/>
      <c r="H32" s="177"/>
      <c r="I32" s="177"/>
      <c r="J32" s="177"/>
      <c r="K32" s="178"/>
      <c r="L32" s="179"/>
      <c r="M32" s="179"/>
      <c r="N32" s="179"/>
      <c r="O32" s="179"/>
      <c r="P32" s="179"/>
      <c r="Q32" s="179"/>
      <c r="R32" s="179"/>
      <c r="S32" s="179"/>
      <c r="T32" s="180"/>
      <c r="U32" s="67"/>
      <c r="V32" s="68" t="s">
        <v>301</v>
      </c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181"/>
      <c r="AH32" s="182"/>
      <c r="AI32" s="182"/>
      <c r="AJ32" s="182"/>
      <c r="AK32" s="182"/>
      <c r="AL32" s="182"/>
      <c r="AM32" s="183"/>
      <c r="AN32" s="67"/>
      <c r="AO32" s="67"/>
      <c r="AP32" s="67"/>
      <c r="AQ32" s="67"/>
      <c r="AR32" s="42"/>
      <c r="AS32" s="49"/>
      <c r="AT32" s="42"/>
      <c r="BA32" s="65"/>
    </row>
    <row r="33" spans="1:53" ht="3" customHeight="1" x14ac:dyDescent="0.25">
      <c r="A33" s="47"/>
      <c r="B33" s="62"/>
      <c r="C33" s="63"/>
      <c r="D33" s="63"/>
      <c r="E33" s="69"/>
      <c r="F33" s="69"/>
      <c r="G33" s="69"/>
      <c r="H33" s="69"/>
      <c r="I33" s="69"/>
      <c r="J33" s="69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67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71"/>
      <c r="AH33" s="71"/>
      <c r="AI33" s="71"/>
      <c r="AJ33" s="71"/>
      <c r="AK33" s="71"/>
      <c r="AL33" s="71"/>
      <c r="AM33" s="71"/>
      <c r="AN33" s="67"/>
      <c r="AO33" s="67"/>
      <c r="AP33" s="67"/>
      <c r="AQ33" s="67"/>
      <c r="AR33" s="42"/>
      <c r="AS33" s="49"/>
      <c r="AT33" s="42"/>
      <c r="BA33" s="65"/>
    </row>
    <row r="34" spans="1:53" ht="15" customHeight="1" x14ac:dyDescent="0.25">
      <c r="A34" s="47"/>
      <c r="B34" s="53" t="s">
        <v>302</v>
      </c>
      <c r="C34" s="63"/>
      <c r="D34" s="63"/>
      <c r="E34" s="69"/>
      <c r="F34" s="69"/>
      <c r="G34" s="69"/>
      <c r="H34" s="69"/>
      <c r="I34" s="69"/>
      <c r="J34" s="69"/>
      <c r="K34" s="70"/>
      <c r="L34" s="70"/>
      <c r="O34" s="70"/>
      <c r="P34" s="70"/>
      <c r="Q34" s="70"/>
      <c r="R34" s="70"/>
      <c r="S34" s="70"/>
      <c r="T34" s="70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42"/>
      <c r="AS34" s="49"/>
      <c r="AT34" s="42"/>
      <c r="BA34" s="65"/>
    </row>
    <row r="35" spans="1:53" ht="15" customHeight="1" x14ac:dyDescent="0.25">
      <c r="A35" s="47" t="s">
        <v>59</v>
      </c>
      <c r="B35" s="55" t="s">
        <v>308</v>
      </c>
      <c r="C35" s="63"/>
      <c r="D35" s="63"/>
      <c r="E35" s="69"/>
      <c r="F35" s="69"/>
      <c r="G35" s="69"/>
      <c r="H35" s="122"/>
      <c r="I35" s="123"/>
      <c r="J35" s="69" t="s">
        <v>304</v>
      </c>
      <c r="K35" s="42"/>
      <c r="L35" s="70"/>
      <c r="M35" s="122"/>
      <c r="N35" s="123"/>
      <c r="O35" s="72" t="s">
        <v>305</v>
      </c>
      <c r="Q35" s="68"/>
      <c r="R35" s="68"/>
      <c r="S35" s="68"/>
      <c r="T35" s="68"/>
      <c r="U35" s="68"/>
      <c r="V35" s="68"/>
      <c r="W35" s="68"/>
      <c r="X35" s="68"/>
      <c r="Y35" s="68"/>
      <c r="Z35" s="42"/>
      <c r="AA35" s="42"/>
      <c r="AB35" s="122"/>
      <c r="AC35" s="123"/>
      <c r="AD35" s="69" t="s">
        <v>306</v>
      </c>
      <c r="AE35" s="42"/>
      <c r="AF35" s="70"/>
      <c r="AG35" s="70"/>
      <c r="AH35" s="70"/>
      <c r="AI35" s="70"/>
      <c r="AJ35" s="70"/>
      <c r="AK35" s="122"/>
      <c r="AL35" s="123"/>
      <c r="AM35" s="69" t="s">
        <v>309</v>
      </c>
      <c r="AN35" s="42"/>
      <c r="AO35" s="67"/>
      <c r="AP35" s="67"/>
      <c r="AQ35" s="67"/>
      <c r="AR35" s="42"/>
      <c r="AS35" s="49"/>
      <c r="AT35" s="42"/>
      <c r="BA35" s="65"/>
    </row>
    <row r="36" spans="1:53" ht="3" customHeight="1" x14ac:dyDescent="0.25">
      <c r="A36" s="47"/>
      <c r="B36" s="53"/>
      <c r="C36" s="63"/>
      <c r="D36" s="63"/>
      <c r="E36" s="69"/>
      <c r="F36" s="69"/>
      <c r="G36" s="69"/>
      <c r="H36" s="69"/>
      <c r="I36" s="69"/>
      <c r="J36" s="69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42"/>
      <c r="AS36" s="49"/>
      <c r="AT36" s="42"/>
      <c r="BA36" s="65"/>
    </row>
    <row r="37" spans="1:53" ht="15" customHeight="1" x14ac:dyDescent="0.25">
      <c r="A37" s="47" t="s">
        <v>60</v>
      </c>
      <c r="B37" s="53"/>
      <c r="C37" s="63"/>
      <c r="D37" s="63"/>
      <c r="E37" s="69"/>
      <c r="F37" s="69"/>
      <c r="G37" s="69"/>
      <c r="H37" s="122"/>
      <c r="I37" s="123"/>
      <c r="J37" s="69" t="s">
        <v>303</v>
      </c>
      <c r="K37" s="70"/>
      <c r="L37" s="70"/>
      <c r="M37" s="70"/>
      <c r="N37" s="70"/>
      <c r="O37" s="70"/>
      <c r="P37" s="122"/>
      <c r="Q37" s="123"/>
      <c r="R37" s="69" t="s">
        <v>307</v>
      </c>
      <c r="S37" s="42"/>
      <c r="T37" s="67"/>
      <c r="U37" s="67"/>
      <c r="V37" s="67"/>
      <c r="W37" s="42"/>
      <c r="X37" s="122"/>
      <c r="Y37" s="123"/>
      <c r="Z37" s="69" t="s">
        <v>312</v>
      </c>
      <c r="AA37" s="69"/>
      <c r="AB37" s="69"/>
      <c r="AC37" s="69"/>
      <c r="AD37" s="69"/>
      <c r="AE37" s="69"/>
      <c r="AF37" s="69"/>
      <c r="AG37" s="69"/>
      <c r="AH37" s="69"/>
      <c r="AI37" s="69"/>
      <c r="AJ37" s="42"/>
      <c r="AK37" s="42"/>
      <c r="AL37" s="67"/>
      <c r="AM37" s="67"/>
      <c r="AN37" s="67"/>
      <c r="AO37" s="67"/>
      <c r="AP37" s="67"/>
      <c r="AQ37" s="67"/>
      <c r="AR37" s="42"/>
      <c r="AS37" s="49"/>
      <c r="AT37" s="42"/>
      <c r="BA37" s="65"/>
    </row>
    <row r="38" spans="1:53" ht="15" customHeight="1" x14ac:dyDescent="0.25">
      <c r="A38" s="47"/>
      <c r="B38" s="53"/>
      <c r="C38" s="63"/>
      <c r="D38" s="63"/>
      <c r="E38" s="69"/>
      <c r="F38" s="69"/>
      <c r="G38" s="69"/>
      <c r="H38" s="73"/>
      <c r="I38" s="73"/>
      <c r="J38" s="69"/>
      <c r="K38" s="70"/>
      <c r="L38" s="70"/>
      <c r="M38" s="70"/>
      <c r="N38" s="70"/>
      <c r="O38" s="70"/>
      <c r="P38" s="73"/>
      <c r="Q38" s="73"/>
      <c r="R38" s="69"/>
      <c r="S38" s="42"/>
      <c r="T38" s="67"/>
      <c r="U38" s="67"/>
      <c r="V38" s="67"/>
      <c r="W38" s="42"/>
      <c r="X38" s="42"/>
      <c r="Y38" s="42"/>
      <c r="Z38" s="67"/>
      <c r="AA38" s="67"/>
      <c r="AB38" s="67"/>
      <c r="AC38" s="67"/>
      <c r="AD38" s="67"/>
      <c r="AE38" s="42"/>
      <c r="AF38" s="42"/>
      <c r="AG38" s="42"/>
      <c r="AH38" s="42"/>
      <c r="AI38" s="42"/>
      <c r="AJ38" s="42"/>
      <c r="AK38" s="42"/>
      <c r="AL38" s="67"/>
      <c r="AM38" s="67"/>
      <c r="AN38" s="67"/>
      <c r="AO38" s="67"/>
      <c r="AP38" s="67"/>
      <c r="AQ38" s="67"/>
      <c r="AR38" s="42"/>
      <c r="AS38" s="49"/>
      <c r="AT38" s="42"/>
      <c r="BA38" s="65"/>
    </row>
    <row r="39" spans="1:53" ht="15" customHeight="1" x14ac:dyDescent="0.25">
      <c r="A39" s="47"/>
      <c r="B39" s="53" t="s">
        <v>344</v>
      </c>
      <c r="C39" s="63"/>
      <c r="D39" s="63"/>
      <c r="E39" s="69"/>
      <c r="F39" s="69"/>
      <c r="G39" s="69"/>
      <c r="H39" s="73"/>
      <c r="I39" s="73"/>
      <c r="J39" s="69"/>
      <c r="K39" s="70"/>
      <c r="L39" s="70"/>
      <c r="M39" s="70"/>
      <c r="N39" s="70"/>
      <c r="O39" s="70"/>
      <c r="P39" s="73"/>
      <c r="Q39" s="73"/>
      <c r="R39" s="69"/>
      <c r="S39" s="42"/>
      <c r="T39" s="67"/>
      <c r="U39" s="67"/>
      <c r="V39" s="67"/>
      <c r="W39" s="42"/>
      <c r="X39" s="42"/>
      <c r="Y39" s="42"/>
      <c r="Z39" s="67"/>
      <c r="AA39" s="67"/>
      <c r="AB39" s="67"/>
      <c r="AC39" s="67"/>
      <c r="AD39" s="67"/>
      <c r="AE39" s="42"/>
      <c r="AF39" s="42"/>
      <c r="AG39" s="42"/>
      <c r="AH39" s="42"/>
      <c r="AI39" s="42"/>
      <c r="AJ39" s="42"/>
      <c r="AK39" s="42"/>
      <c r="AL39" s="67"/>
      <c r="AM39" s="67"/>
      <c r="AN39" s="67"/>
      <c r="AO39" s="67"/>
      <c r="AP39" s="67"/>
      <c r="AQ39" s="67"/>
      <c r="AR39" s="42"/>
      <c r="AS39" s="49"/>
      <c r="AT39" s="42"/>
      <c r="BA39" s="65"/>
    </row>
    <row r="40" spans="1:53" ht="15" customHeight="1" x14ac:dyDescent="0.25">
      <c r="A40" s="47" t="s">
        <v>61</v>
      </c>
      <c r="B40" s="130" t="s">
        <v>310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2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6"/>
      <c r="AR40" s="42"/>
      <c r="AS40" s="49"/>
      <c r="AT40" s="42"/>
      <c r="BA40" s="65"/>
    </row>
    <row r="41" spans="1:53" ht="15" customHeight="1" x14ac:dyDescent="0.25">
      <c r="A41" s="47"/>
      <c r="B41" s="133" t="s">
        <v>311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34"/>
      <c r="O41" s="127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9"/>
      <c r="AR41" s="42"/>
      <c r="AS41" s="49"/>
      <c r="AT41" s="42"/>
      <c r="BA41" s="65"/>
    </row>
    <row r="42" spans="1:53" ht="6" customHeight="1" x14ac:dyDescent="0.25">
      <c r="A42" s="47"/>
      <c r="B42" s="62"/>
      <c r="C42" s="63"/>
      <c r="D42" s="63"/>
      <c r="E42" s="69"/>
      <c r="F42" s="69"/>
      <c r="G42" s="69"/>
      <c r="H42" s="69"/>
      <c r="I42" s="69"/>
      <c r="J42" s="69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42"/>
      <c r="AS42" s="49"/>
      <c r="AT42" s="42"/>
      <c r="BA42" s="65"/>
    </row>
    <row r="43" spans="1:53" ht="3" customHeight="1" x14ac:dyDescent="0.25">
      <c r="A43" s="47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9"/>
      <c r="AT43" s="42"/>
    </row>
    <row r="44" spans="1:53" ht="3" customHeight="1" x14ac:dyDescent="0.25">
      <c r="A44" s="47"/>
      <c r="B44" s="48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9"/>
      <c r="AT44" s="42"/>
    </row>
    <row r="45" spans="1:53" ht="18.75" x14ac:dyDescent="0.3">
      <c r="A45" s="47" t="s">
        <v>63</v>
      </c>
      <c r="B45" s="60" t="s">
        <v>66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9"/>
      <c r="AT45" s="42"/>
    </row>
    <row r="46" spans="1:53" ht="3" customHeight="1" x14ac:dyDescent="0.25">
      <c r="A46" s="47"/>
      <c r="B46" s="4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9"/>
      <c r="AT46" s="42"/>
    </row>
    <row r="47" spans="1:53" x14ac:dyDescent="0.25">
      <c r="A47" s="47"/>
      <c r="B47" s="152" t="s">
        <v>39</v>
      </c>
      <c r="C47" s="117"/>
      <c r="D47" s="117"/>
      <c r="E47" s="117"/>
      <c r="F47" s="117"/>
      <c r="G47" s="117"/>
      <c r="H47" s="117"/>
      <c r="I47" s="117"/>
      <c r="J47" s="117"/>
      <c r="K47" s="117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9"/>
      <c r="AT47" s="42"/>
    </row>
    <row r="48" spans="1:53" ht="3" customHeight="1" x14ac:dyDescent="0.25">
      <c r="A48" s="47"/>
      <c r="B48" s="4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9" t="s">
        <v>26</v>
      </c>
      <c r="AT48" s="42"/>
    </row>
    <row r="49" spans="1:46" x14ac:dyDescent="0.25">
      <c r="A49" s="47" t="s">
        <v>64</v>
      </c>
      <c r="B49" s="48"/>
      <c r="C49" s="42"/>
      <c r="D49" s="115" t="s">
        <v>40</v>
      </c>
      <c r="E49" s="115"/>
      <c r="F49" s="115"/>
      <c r="G49" s="115"/>
      <c r="H49" s="115"/>
      <c r="I49" s="115"/>
      <c r="J49" s="115"/>
      <c r="K49" s="155"/>
      <c r="L49" s="156"/>
      <c r="M49" s="156"/>
      <c r="N49" s="156"/>
      <c r="O49" s="157"/>
      <c r="P49" s="42" t="s">
        <v>42</v>
      </c>
      <c r="Q49" s="42"/>
      <c r="R49" s="115" t="s">
        <v>41</v>
      </c>
      <c r="S49" s="115"/>
      <c r="T49" s="115"/>
      <c r="U49" s="115"/>
      <c r="V49" s="115"/>
      <c r="W49" s="115"/>
      <c r="X49" s="115"/>
      <c r="Y49" s="155">
        <f>VLOOKUP(M25,Tabelle2!E3:F40,2,0)</f>
        <v>0</v>
      </c>
      <c r="Z49" s="156"/>
      <c r="AA49" s="156"/>
      <c r="AB49" s="156"/>
      <c r="AC49" s="157"/>
      <c r="AD49" s="42" t="s">
        <v>42</v>
      </c>
      <c r="AE49" s="42"/>
      <c r="AF49" s="115" t="s">
        <v>43</v>
      </c>
      <c r="AG49" s="115"/>
      <c r="AH49" s="115"/>
      <c r="AI49" s="115"/>
      <c r="AJ49" s="115"/>
      <c r="AK49" s="115"/>
      <c r="AL49" s="115"/>
      <c r="AM49" s="155"/>
      <c r="AN49" s="156"/>
      <c r="AO49" s="156"/>
      <c r="AP49" s="156"/>
      <c r="AQ49" s="157"/>
      <c r="AR49" s="42" t="s">
        <v>42</v>
      </c>
      <c r="AS49" s="49"/>
      <c r="AT49" s="42"/>
    </row>
    <row r="50" spans="1:46" ht="3" customHeight="1" x14ac:dyDescent="0.25">
      <c r="A50" s="47"/>
      <c r="B50" s="48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9"/>
      <c r="AT50" s="42"/>
    </row>
    <row r="51" spans="1:46" ht="3" customHeight="1" x14ac:dyDescent="0.25">
      <c r="A51" s="47"/>
      <c r="B51" s="48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9"/>
      <c r="AT51" s="42"/>
    </row>
    <row r="52" spans="1:46" x14ac:dyDescent="0.25">
      <c r="A52" s="47"/>
      <c r="B52" s="152" t="s">
        <v>44</v>
      </c>
      <c r="C52" s="117"/>
      <c r="D52" s="117"/>
      <c r="E52" s="117"/>
      <c r="F52" s="117"/>
      <c r="G52" s="117"/>
      <c r="H52" s="117"/>
      <c r="I52" s="117"/>
      <c r="J52" s="117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154" t="str">
        <f>IF(AR54=1,"Befüllungsgrad zu hoch!!!","")</f>
        <v/>
      </c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49"/>
      <c r="AT52" s="42"/>
    </row>
    <row r="53" spans="1:46" ht="3" customHeight="1" x14ac:dyDescent="0.25">
      <c r="A53" s="47"/>
      <c r="B53" s="48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9"/>
      <c r="AT53" s="42"/>
    </row>
    <row r="54" spans="1:46" x14ac:dyDescent="0.25">
      <c r="A54" s="47" t="s">
        <v>65</v>
      </c>
      <c r="B54" s="48"/>
      <c r="C54" s="115" t="s">
        <v>45</v>
      </c>
      <c r="D54" s="115"/>
      <c r="E54" s="115"/>
      <c r="F54" s="115"/>
      <c r="G54" s="115"/>
      <c r="H54" s="115"/>
      <c r="I54" s="115"/>
      <c r="J54" s="115"/>
      <c r="K54" s="139"/>
      <c r="L54" s="140"/>
      <c r="M54" s="140"/>
      <c r="N54" s="140"/>
      <c r="O54" s="141"/>
      <c r="P54" s="42" t="s">
        <v>46</v>
      </c>
      <c r="Q54" s="42"/>
      <c r="R54" s="153" t="s">
        <v>47</v>
      </c>
      <c r="S54" s="153"/>
      <c r="T54" s="153"/>
      <c r="U54" s="153"/>
      <c r="V54" s="153"/>
      <c r="W54" s="153"/>
      <c r="X54" s="42"/>
      <c r="Y54" s="139"/>
      <c r="Z54" s="140"/>
      <c r="AA54" s="140"/>
      <c r="AB54" s="140"/>
      <c r="AC54" s="141"/>
      <c r="AD54" s="42" t="s">
        <v>49</v>
      </c>
      <c r="AE54" s="42"/>
      <c r="AF54" s="42"/>
      <c r="AG54" s="153" t="s">
        <v>48</v>
      </c>
      <c r="AH54" s="153"/>
      <c r="AI54" s="153"/>
      <c r="AJ54" s="153"/>
      <c r="AK54" s="153"/>
      <c r="AL54" s="153"/>
      <c r="AM54" s="42"/>
      <c r="AN54" s="139"/>
      <c r="AO54" s="140"/>
      <c r="AP54" s="141"/>
      <c r="AQ54" s="42" t="s">
        <v>50</v>
      </c>
      <c r="AR54" s="74">
        <f>IF(AN54&gt;90,1,0)</f>
        <v>0</v>
      </c>
      <c r="AS54" s="49"/>
      <c r="AT54" s="42"/>
    </row>
    <row r="55" spans="1:46" ht="3" customHeight="1" x14ac:dyDescent="0.25">
      <c r="A55" s="47"/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42"/>
    </row>
    <row r="56" spans="1:46" ht="3" customHeight="1" x14ac:dyDescent="0.25">
      <c r="A56" s="47"/>
      <c r="B56" s="48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9"/>
      <c r="AT56" s="42"/>
    </row>
    <row r="57" spans="1:46" ht="18.75" x14ac:dyDescent="0.3">
      <c r="A57" s="47" t="s">
        <v>76</v>
      </c>
      <c r="B57" s="60" t="s">
        <v>72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 t="s">
        <v>75</v>
      </c>
      <c r="R57" s="42"/>
      <c r="S57" s="42"/>
      <c r="T57" s="42"/>
      <c r="U57" s="42"/>
      <c r="V57" s="42"/>
      <c r="W57" s="42"/>
      <c r="X57" s="42"/>
      <c r="Y57" s="149" t="s">
        <v>30</v>
      </c>
      <c r="Z57" s="150"/>
      <c r="AA57" s="150"/>
      <c r="AB57" s="151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9"/>
      <c r="AT57" s="42"/>
    </row>
    <row r="58" spans="1:46" ht="3" customHeight="1" x14ac:dyDescent="0.25">
      <c r="A58" s="47"/>
      <c r="B58" s="48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9"/>
      <c r="AT58" s="42"/>
    </row>
    <row r="59" spans="1:46" x14ac:dyDescent="0.25">
      <c r="A59" s="75" t="s">
        <v>77</v>
      </c>
      <c r="B59" s="48"/>
      <c r="C59" s="115" t="s">
        <v>313</v>
      </c>
      <c r="D59" s="115"/>
      <c r="E59" s="115"/>
      <c r="F59" s="115"/>
      <c r="G59" s="115"/>
      <c r="H59" s="115"/>
      <c r="I59" s="115"/>
      <c r="J59" s="42"/>
      <c r="K59" s="139"/>
      <c r="L59" s="140"/>
      <c r="M59" s="140"/>
      <c r="N59" s="140"/>
      <c r="O59" s="141"/>
      <c r="P59" s="42" t="s">
        <v>74</v>
      </c>
      <c r="Q59" s="42"/>
      <c r="R59" s="42"/>
      <c r="S59" s="42"/>
      <c r="T59" s="115" t="s">
        <v>73</v>
      </c>
      <c r="U59" s="115"/>
      <c r="V59" s="115"/>
      <c r="W59" s="115"/>
      <c r="X59" s="115"/>
      <c r="Y59" s="115"/>
      <c r="Z59" s="115"/>
      <c r="AA59" s="42"/>
      <c r="AB59" s="139"/>
      <c r="AC59" s="140"/>
      <c r="AD59" s="140"/>
      <c r="AE59" s="140"/>
      <c r="AF59" s="141"/>
      <c r="AG59" s="42" t="s">
        <v>74</v>
      </c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9"/>
      <c r="AT59" s="42"/>
    </row>
    <row r="60" spans="1:46" ht="3" customHeight="1" x14ac:dyDescent="0.25">
      <c r="A60" s="47"/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9"/>
      <c r="AT60" s="42"/>
    </row>
    <row r="61" spans="1:46" ht="3" customHeight="1" x14ac:dyDescent="0.25">
      <c r="A61" s="47"/>
      <c r="B61" s="48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9"/>
      <c r="AT61" s="42"/>
    </row>
    <row r="62" spans="1:46" ht="18.75" x14ac:dyDescent="0.3">
      <c r="A62" s="47" t="s">
        <v>78</v>
      </c>
      <c r="B62" s="146" t="s">
        <v>84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42"/>
      <c r="P62" s="42"/>
      <c r="Q62" s="42" t="s">
        <v>75</v>
      </c>
      <c r="R62" s="42"/>
      <c r="S62" s="42"/>
      <c r="T62" s="42"/>
      <c r="U62" s="42"/>
      <c r="V62" s="42"/>
      <c r="W62" s="42"/>
      <c r="X62" s="42"/>
      <c r="Y62" s="139" t="s">
        <v>30</v>
      </c>
      <c r="Z62" s="140"/>
      <c r="AA62" s="140"/>
      <c r="AB62" s="141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9"/>
      <c r="AT62" s="42"/>
    </row>
    <row r="63" spans="1:46" ht="3" customHeight="1" x14ac:dyDescent="0.25">
      <c r="A63" s="47"/>
      <c r="B63" s="48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9"/>
      <c r="AT63" s="42"/>
    </row>
    <row r="64" spans="1:46" x14ac:dyDescent="0.25">
      <c r="A64" s="47" t="s">
        <v>79</v>
      </c>
      <c r="B64" s="48"/>
      <c r="C64" s="142" t="s">
        <v>81</v>
      </c>
      <c r="D64" s="115"/>
      <c r="E64" s="115"/>
      <c r="F64" s="115"/>
      <c r="G64" s="115"/>
      <c r="H64" s="115"/>
      <c r="I64" s="115"/>
      <c r="J64" s="42"/>
      <c r="K64" s="143" t="s">
        <v>110</v>
      </c>
      <c r="L64" s="144"/>
      <c r="M64" s="144"/>
      <c r="N64" s="144"/>
      <c r="O64" s="145"/>
      <c r="P64" s="42" t="s">
        <v>83</v>
      </c>
      <c r="Q64" s="42"/>
      <c r="R64" s="42"/>
      <c r="S64" s="42"/>
      <c r="T64" s="42" t="s">
        <v>82</v>
      </c>
      <c r="U64" s="42"/>
      <c r="V64" s="42"/>
      <c r="W64" s="42"/>
      <c r="X64" s="42"/>
      <c r="Y64" s="42"/>
      <c r="Z64" s="42"/>
      <c r="AA64" s="42"/>
      <c r="AB64" s="143" t="s">
        <v>111</v>
      </c>
      <c r="AC64" s="144"/>
      <c r="AD64" s="144"/>
      <c r="AE64" s="144"/>
      <c r="AF64" s="145"/>
      <c r="AG64" s="42" t="s">
        <v>83</v>
      </c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9"/>
      <c r="AT64" s="42"/>
    </row>
    <row r="65" spans="1:47" ht="3" customHeight="1" x14ac:dyDescent="0.25">
      <c r="A65" s="47"/>
      <c r="B65" s="48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9"/>
      <c r="AT65" s="42"/>
    </row>
    <row r="66" spans="1:47" x14ac:dyDescent="0.25">
      <c r="A66" s="47"/>
      <c r="B66" s="76" t="s">
        <v>85</v>
      </c>
      <c r="C66" s="77"/>
      <c r="D66" s="77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9"/>
      <c r="AT66" s="42"/>
    </row>
    <row r="67" spans="1:47" ht="3" customHeight="1" x14ac:dyDescent="0.25">
      <c r="A67" s="47"/>
      <c r="B67" s="48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9"/>
      <c r="AT67" s="42"/>
    </row>
    <row r="68" spans="1:47" ht="15" customHeight="1" x14ac:dyDescent="0.25">
      <c r="A68" s="47" t="s">
        <v>316</v>
      </c>
      <c r="B68" s="76"/>
      <c r="C68" s="122"/>
      <c r="D68" s="123"/>
      <c r="E68" s="42"/>
      <c r="F68" s="148" t="s">
        <v>86</v>
      </c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78"/>
      <c r="AT68" s="42"/>
    </row>
    <row r="69" spans="1:47" x14ac:dyDescent="0.25">
      <c r="A69" s="75"/>
      <c r="B69" s="76"/>
      <c r="C69" s="79"/>
      <c r="D69" s="79"/>
      <c r="E69" s="80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81"/>
      <c r="AT69" s="42"/>
    </row>
    <row r="70" spans="1:47" ht="3" customHeight="1" x14ac:dyDescent="0.25">
      <c r="A70" s="75"/>
      <c r="B70" s="83"/>
      <c r="C70" s="84"/>
      <c r="D70" s="84"/>
      <c r="E70" s="85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7"/>
      <c r="AT70" s="42"/>
    </row>
    <row r="71" spans="1:47" ht="3" customHeight="1" x14ac:dyDescent="0.25">
      <c r="B71" s="48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</row>
    <row r="72" spans="1:47" ht="15.75" customHeight="1" x14ac:dyDescent="0.25">
      <c r="A72" s="75"/>
      <c r="B72" s="48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</row>
    <row r="73" spans="1:47" ht="18.75" x14ac:dyDescent="0.3">
      <c r="A73" s="47" t="s">
        <v>87</v>
      </c>
      <c r="B73" s="60" t="s">
        <v>91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 t="s">
        <v>93</v>
      </c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42"/>
      <c r="AS73" s="49"/>
      <c r="AT73" s="42"/>
    </row>
    <row r="74" spans="1:47" ht="3" customHeight="1" x14ac:dyDescent="0.25">
      <c r="A74" s="47"/>
      <c r="B74" s="48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9"/>
      <c r="AT74" s="42"/>
    </row>
    <row r="75" spans="1:47" x14ac:dyDescent="0.25">
      <c r="A75" s="47" t="s">
        <v>88</v>
      </c>
      <c r="B75" s="48"/>
      <c r="C75" s="122"/>
      <c r="D75" s="123"/>
      <c r="E75" s="42"/>
      <c r="F75" s="42" t="s">
        <v>34</v>
      </c>
      <c r="G75" s="42"/>
      <c r="H75" s="42"/>
      <c r="I75" s="42"/>
      <c r="J75" s="42"/>
      <c r="K75" s="42"/>
      <c r="L75" s="42"/>
      <c r="M75" s="122"/>
      <c r="N75" s="123"/>
      <c r="O75" s="42"/>
      <c r="P75" s="42" t="s">
        <v>35</v>
      </c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122"/>
      <c r="AE75" s="123"/>
      <c r="AF75" s="42"/>
      <c r="AG75" s="42" t="s">
        <v>92</v>
      </c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9"/>
      <c r="AT75" s="42"/>
    </row>
    <row r="76" spans="1:47" ht="3" customHeight="1" x14ac:dyDescent="0.25">
      <c r="A76" s="47"/>
      <c r="B76" s="48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9"/>
      <c r="AT76" s="42"/>
    </row>
    <row r="77" spans="1:47" x14ac:dyDescent="0.25">
      <c r="A77" s="47" t="s">
        <v>89</v>
      </c>
      <c r="B77" s="76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122"/>
      <c r="AE77" s="123"/>
      <c r="AF77" s="88"/>
      <c r="AG77" s="88" t="s">
        <v>94</v>
      </c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42"/>
      <c r="AS77" s="49"/>
      <c r="AT77" s="42"/>
    </row>
    <row r="78" spans="1:47" ht="3" customHeight="1" x14ac:dyDescent="0.25">
      <c r="A78" s="47"/>
      <c r="B78" s="48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9"/>
      <c r="AT78" s="42"/>
    </row>
    <row r="79" spans="1:47" x14ac:dyDescent="0.25">
      <c r="A79" s="47" t="s">
        <v>317</v>
      </c>
      <c r="B79" s="48"/>
      <c r="C79" s="122"/>
      <c r="D79" s="123"/>
      <c r="E79" s="42"/>
      <c r="F79" s="42" t="s">
        <v>97</v>
      </c>
      <c r="G79" s="42"/>
      <c r="H79" s="42"/>
      <c r="I79" s="42"/>
      <c r="J79" s="42"/>
      <c r="K79" s="42"/>
      <c r="L79" s="42"/>
      <c r="M79" s="122"/>
      <c r="N79" s="123"/>
      <c r="O79" s="42"/>
      <c r="P79" s="42" t="s">
        <v>96</v>
      </c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122"/>
      <c r="AE79" s="123"/>
      <c r="AF79" s="42"/>
      <c r="AG79" s="42" t="s">
        <v>95</v>
      </c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9"/>
      <c r="AT79" s="42"/>
    </row>
    <row r="80" spans="1:47" ht="6" customHeight="1" x14ac:dyDescent="0.25">
      <c r="A80" s="47"/>
      <c r="B80" s="48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9"/>
      <c r="AT80" s="42"/>
    </row>
    <row r="81" spans="1:46" x14ac:dyDescent="0.25">
      <c r="A81" s="47" t="s">
        <v>318</v>
      </c>
      <c r="B81" s="76" t="s">
        <v>98</v>
      </c>
      <c r="C81" s="42"/>
      <c r="D81" s="42"/>
      <c r="E81" s="42"/>
      <c r="F81" s="42"/>
      <c r="G81" s="42"/>
      <c r="H81" s="186"/>
      <c r="I81" s="187"/>
      <c r="J81" s="187"/>
      <c r="K81" s="188"/>
      <c r="L81" s="42"/>
      <c r="M81" s="64">
        <f>IF(H81="",1,0)</f>
        <v>1</v>
      </c>
      <c r="N81" s="42"/>
      <c r="O81" s="43" t="str">
        <f>IF(M81=1,"",O82)</f>
        <v/>
      </c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49"/>
      <c r="AT81" s="42"/>
    </row>
    <row r="82" spans="1:46" ht="6" customHeight="1" x14ac:dyDescent="0.25">
      <c r="A82" s="47"/>
      <c r="B82" s="48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121" t="e">
        <f>VLOOKUP(H81,Tabelle2!P3:Q12,2,0)</f>
        <v>#N/A</v>
      </c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49"/>
      <c r="AT82" s="42"/>
    </row>
    <row r="83" spans="1:46" x14ac:dyDescent="0.25">
      <c r="A83" s="47"/>
      <c r="B83" s="76" t="s">
        <v>33</v>
      </c>
      <c r="C83" s="89"/>
      <c r="D83" s="89"/>
      <c r="E83" s="89"/>
      <c r="F83" s="89"/>
      <c r="G83" s="89"/>
      <c r="H83" s="89"/>
      <c r="I83" s="89"/>
      <c r="J83" s="89"/>
      <c r="K83" s="89"/>
      <c r="L83" s="90" t="s">
        <v>90</v>
      </c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42"/>
      <c r="AK83" s="42"/>
      <c r="AL83" s="42"/>
      <c r="AM83" s="42"/>
      <c r="AN83" s="42"/>
      <c r="AO83" s="42"/>
      <c r="AP83" s="42"/>
      <c r="AQ83" s="42"/>
      <c r="AR83" s="42"/>
      <c r="AS83" s="49"/>
      <c r="AT83" s="42"/>
    </row>
    <row r="84" spans="1:46" ht="3" customHeight="1" x14ac:dyDescent="0.25">
      <c r="A84" s="47"/>
      <c r="B84" s="48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9"/>
      <c r="AT84" s="42"/>
    </row>
    <row r="85" spans="1:46" x14ac:dyDescent="0.25">
      <c r="A85" s="47" t="s">
        <v>319</v>
      </c>
      <c r="B85" s="48"/>
      <c r="C85" s="190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2"/>
      <c r="AS85" s="49"/>
      <c r="AT85" s="42"/>
    </row>
    <row r="86" spans="1:46" x14ac:dyDescent="0.25">
      <c r="A86" s="47"/>
      <c r="B86" s="48"/>
      <c r="C86" s="193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5"/>
      <c r="AS86" s="49"/>
      <c r="AT86" s="42"/>
    </row>
    <row r="87" spans="1:46" x14ac:dyDescent="0.25">
      <c r="A87" s="47"/>
      <c r="B87" s="48"/>
      <c r="C87" s="193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5"/>
      <c r="AS87" s="49"/>
      <c r="AT87" s="42"/>
    </row>
    <row r="88" spans="1:46" x14ac:dyDescent="0.25">
      <c r="A88" s="47"/>
      <c r="B88" s="48"/>
      <c r="C88" s="196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8"/>
      <c r="AS88" s="49"/>
      <c r="AT88" s="42"/>
    </row>
    <row r="89" spans="1:46" ht="3" customHeight="1" x14ac:dyDescent="0.25">
      <c r="A89" s="47"/>
      <c r="B89" s="48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9"/>
      <c r="AT89" s="42"/>
    </row>
    <row r="90" spans="1:46" x14ac:dyDescent="0.25">
      <c r="A90" s="47" t="s">
        <v>320</v>
      </c>
      <c r="B90" s="48"/>
      <c r="C90" s="122"/>
      <c r="D90" s="123"/>
      <c r="E90" s="42" t="s">
        <v>108</v>
      </c>
      <c r="F90" s="42"/>
      <c r="G90" s="42"/>
      <c r="H90" s="42"/>
      <c r="I90" s="42"/>
      <c r="J90" s="42"/>
      <c r="K90" s="42"/>
      <c r="L90" s="42" t="s">
        <v>109</v>
      </c>
      <c r="M90" s="88"/>
      <c r="N90" s="88"/>
      <c r="O90" s="42"/>
      <c r="P90" s="42"/>
      <c r="Q90" s="42"/>
      <c r="R90" s="139"/>
      <c r="S90" s="140"/>
      <c r="T90" s="140"/>
      <c r="U90" s="141"/>
      <c r="V90" s="42" t="s">
        <v>50</v>
      </c>
      <c r="W90" s="42"/>
      <c r="X90" s="42" t="s">
        <v>112</v>
      </c>
      <c r="Y90" s="42"/>
      <c r="Z90" s="42"/>
      <c r="AA90" s="42"/>
      <c r="AB90" s="139"/>
      <c r="AC90" s="140"/>
      <c r="AD90" s="140"/>
      <c r="AE90" s="141"/>
      <c r="AF90" s="64">
        <f>IF(AB90=0,0,1)</f>
        <v>0</v>
      </c>
      <c r="AG90" s="74">
        <f>IF(AB90&lt;6.5,1,0)</f>
        <v>1</v>
      </c>
      <c r="AH90" s="74">
        <f>IF(AB90&gt;9,1,0)</f>
        <v>0</v>
      </c>
      <c r="AI90" s="189">
        <f>AF90+AG90+AH90</f>
        <v>1</v>
      </c>
      <c r="AJ90" s="189"/>
      <c r="AK90" s="42"/>
      <c r="AL90" s="42"/>
      <c r="AM90" s="42"/>
      <c r="AN90" s="42"/>
      <c r="AO90" s="42"/>
      <c r="AP90" s="42"/>
      <c r="AQ90" s="42"/>
      <c r="AR90" s="42"/>
      <c r="AS90" s="49"/>
      <c r="AT90" s="42"/>
    </row>
    <row r="91" spans="1:46" ht="3" customHeight="1" x14ac:dyDescent="0.25">
      <c r="A91" s="47"/>
      <c r="B91" s="48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9"/>
      <c r="AT91" s="42"/>
    </row>
    <row r="92" spans="1:46" ht="3" customHeight="1" x14ac:dyDescent="0.25">
      <c r="A92" s="47"/>
      <c r="B92" s="48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9"/>
      <c r="AT92" s="42"/>
    </row>
    <row r="93" spans="1:46" x14ac:dyDescent="0.25">
      <c r="A93" s="47" t="s">
        <v>321</v>
      </c>
      <c r="B93" s="48"/>
      <c r="C93" s="42" t="s">
        <v>168</v>
      </c>
      <c r="D93" s="42"/>
      <c r="E93" s="42"/>
      <c r="F93" s="42"/>
      <c r="G93" s="139"/>
      <c r="H93" s="140"/>
      <c r="I93" s="140"/>
      <c r="J93" s="141"/>
      <c r="K93" s="42" t="s">
        <v>293</v>
      </c>
      <c r="L93" s="42"/>
      <c r="M93" s="74">
        <f>IF(G93=0,1,0)</f>
        <v>1</v>
      </c>
      <c r="N93" s="74">
        <f>IF(G93&gt;20,2,0)</f>
        <v>0</v>
      </c>
      <c r="O93" s="74"/>
      <c r="P93" s="74">
        <f>M93+N93</f>
        <v>1</v>
      </c>
      <c r="Q93" s="42"/>
      <c r="R93" s="42"/>
      <c r="S93" s="42"/>
      <c r="T93" s="42"/>
      <c r="U93" s="42"/>
      <c r="V93" s="42"/>
      <c r="W93" s="42"/>
      <c r="X93" s="42" t="s">
        <v>113</v>
      </c>
      <c r="Y93" s="42"/>
      <c r="Z93" s="42"/>
      <c r="AA93" s="42"/>
      <c r="AB93" s="139"/>
      <c r="AC93" s="140"/>
      <c r="AD93" s="140"/>
      <c r="AE93" s="141"/>
      <c r="AF93" s="42" t="s">
        <v>293</v>
      </c>
      <c r="AG93" s="74">
        <f>IF(AB93=0,1,0)</f>
        <v>1</v>
      </c>
      <c r="AH93" s="74">
        <f>IF(AB93&gt;100,2,0)</f>
        <v>0</v>
      </c>
      <c r="AI93" s="74"/>
      <c r="AJ93" s="74">
        <f>AG93+AH93</f>
        <v>1</v>
      </c>
      <c r="AK93" s="42"/>
      <c r="AL93" s="42"/>
      <c r="AM93" s="42"/>
      <c r="AN93" s="42"/>
      <c r="AO93" s="42"/>
      <c r="AP93" s="42"/>
      <c r="AQ93" s="42"/>
      <c r="AR93" s="42"/>
      <c r="AS93" s="49"/>
      <c r="AT93" s="42"/>
    </row>
    <row r="94" spans="1:46" ht="3" customHeight="1" x14ac:dyDescent="0.25">
      <c r="A94" s="47"/>
      <c r="B94" s="48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9"/>
      <c r="AT94" s="42"/>
    </row>
    <row r="95" spans="1:46" ht="19.5" customHeight="1" x14ac:dyDescent="0.25">
      <c r="A95" s="47"/>
      <c r="B95" s="199" t="s">
        <v>342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9"/>
      <c r="AT95" s="42"/>
    </row>
    <row r="96" spans="1:46" ht="26.25" customHeight="1" x14ac:dyDescent="0.25">
      <c r="A96" s="47"/>
      <c r="B96" s="102" t="s">
        <v>160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1"/>
      <c r="AT96" s="42"/>
    </row>
    <row r="97" spans="1:46" ht="3" customHeight="1" x14ac:dyDescent="0.25">
      <c r="A97" s="47"/>
      <c r="B97" s="48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9"/>
      <c r="AT97" s="42"/>
    </row>
    <row r="98" spans="1:46" x14ac:dyDescent="0.25">
      <c r="A98" s="47" t="s">
        <v>286</v>
      </c>
      <c r="B98" s="48"/>
      <c r="C98" s="122"/>
      <c r="D98" s="123"/>
      <c r="E98" s="42"/>
      <c r="F98" s="42" t="s">
        <v>166</v>
      </c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91"/>
      <c r="V98" s="91"/>
      <c r="W98" s="42"/>
      <c r="X98" s="42"/>
      <c r="Y98" s="42"/>
      <c r="Z98" s="42"/>
      <c r="AA98" s="42"/>
      <c r="AB98" s="61"/>
      <c r="AC98" s="61"/>
      <c r="AD98" s="61"/>
      <c r="AE98" s="61"/>
      <c r="AF98" s="61"/>
      <c r="AG98" s="61"/>
      <c r="AH98" s="61"/>
      <c r="AI98" s="61"/>
      <c r="AJ98" s="61" t="s">
        <v>165</v>
      </c>
      <c r="AK98" s="61"/>
      <c r="AL98" s="61"/>
      <c r="AM98" s="61"/>
      <c r="AN98" s="61"/>
      <c r="AO98" s="61"/>
      <c r="AP98" s="61"/>
      <c r="AQ98" s="61"/>
      <c r="AR98" s="61"/>
      <c r="AS98" s="49"/>
      <c r="AT98" s="42"/>
    </row>
    <row r="99" spans="1:46" ht="3" customHeight="1" x14ac:dyDescent="0.25">
      <c r="A99" s="47"/>
      <c r="B99" s="48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49"/>
      <c r="AT99" s="42"/>
    </row>
    <row r="100" spans="1:46" ht="15" customHeight="1" x14ac:dyDescent="0.25">
      <c r="A100" s="47" t="s">
        <v>287</v>
      </c>
      <c r="B100" s="48"/>
      <c r="C100" s="42"/>
      <c r="D100" s="42"/>
      <c r="E100" s="42"/>
      <c r="F100" s="160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2"/>
      <c r="AI100" s="42"/>
      <c r="AJ100" s="118"/>
      <c r="AK100" s="119"/>
      <c r="AL100" s="119"/>
      <c r="AM100" s="120"/>
      <c r="AN100" s="42" t="s">
        <v>161</v>
      </c>
      <c r="AO100" s="42"/>
      <c r="AP100" s="42"/>
      <c r="AQ100" s="42"/>
      <c r="AR100" s="42"/>
      <c r="AS100" s="49"/>
      <c r="AT100" s="42"/>
    </row>
    <row r="101" spans="1:46" ht="3" customHeight="1" x14ac:dyDescent="0.25">
      <c r="A101" s="47"/>
      <c r="B101" s="48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91"/>
      <c r="V101" s="91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9"/>
      <c r="AT101" s="42"/>
    </row>
    <row r="102" spans="1:46" ht="15" customHeight="1" x14ac:dyDescent="0.25">
      <c r="A102" s="47"/>
      <c r="B102" s="76" t="s">
        <v>162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91"/>
      <c r="V102" s="91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9"/>
      <c r="AT102" s="42"/>
    </row>
    <row r="103" spans="1:46" ht="3" customHeight="1" x14ac:dyDescent="0.25">
      <c r="A103" s="47"/>
      <c r="B103" s="48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91"/>
      <c r="V103" s="91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9"/>
      <c r="AT103" s="42"/>
    </row>
    <row r="104" spans="1:46" ht="15" customHeight="1" x14ac:dyDescent="0.25">
      <c r="A104" s="47" t="s">
        <v>288</v>
      </c>
      <c r="B104" s="48"/>
      <c r="C104" s="122"/>
      <c r="D104" s="123"/>
      <c r="E104" s="42"/>
      <c r="F104" s="42" t="s">
        <v>163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91"/>
      <c r="V104" s="91"/>
      <c r="W104" s="42"/>
      <c r="X104" s="42"/>
      <c r="Y104" s="42"/>
      <c r="Z104" s="42"/>
      <c r="AA104" s="42"/>
      <c r="AB104" s="61" t="s">
        <v>164</v>
      </c>
      <c r="AC104" s="61"/>
      <c r="AD104" s="61"/>
      <c r="AE104" s="61"/>
      <c r="AF104" s="61"/>
      <c r="AG104" s="61"/>
      <c r="AH104" s="61"/>
      <c r="AI104" s="61" t="s">
        <v>167</v>
      </c>
      <c r="AJ104" s="61"/>
      <c r="AK104" s="61"/>
      <c r="AL104" s="61"/>
      <c r="AM104" s="61"/>
      <c r="AN104" s="61"/>
      <c r="AO104" s="61"/>
      <c r="AP104" s="42"/>
      <c r="AQ104" s="42"/>
      <c r="AR104" s="42"/>
      <c r="AS104" s="49"/>
      <c r="AT104" s="42"/>
    </row>
    <row r="105" spans="1:46" ht="3" customHeight="1" x14ac:dyDescent="0.25">
      <c r="A105" s="47"/>
      <c r="B105" s="48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91"/>
      <c r="V105" s="91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9"/>
      <c r="AT105" s="42"/>
    </row>
    <row r="106" spans="1:46" ht="15" customHeight="1" x14ac:dyDescent="0.25">
      <c r="A106" s="47" t="s">
        <v>289</v>
      </c>
      <c r="B106" s="48"/>
      <c r="C106" s="42"/>
      <c r="D106" s="42"/>
      <c r="E106" s="42"/>
      <c r="F106" s="160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2"/>
      <c r="Z106" s="61"/>
      <c r="AA106" s="61"/>
      <c r="AB106" s="139"/>
      <c r="AC106" s="140"/>
      <c r="AD106" s="140"/>
      <c r="AE106" s="141"/>
      <c r="AF106" s="61"/>
      <c r="AG106" s="61"/>
      <c r="AH106" s="61"/>
      <c r="AI106" s="139"/>
      <c r="AJ106" s="140"/>
      <c r="AK106" s="140"/>
      <c r="AL106" s="141"/>
      <c r="AM106" s="61"/>
      <c r="AN106" s="42"/>
      <c r="AO106" s="42"/>
      <c r="AP106" s="42"/>
      <c r="AQ106" s="42"/>
      <c r="AR106" s="42"/>
      <c r="AS106" s="49"/>
      <c r="AT106" s="42"/>
    </row>
    <row r="107" spans="1:46" ht="3" customHeight="1" x14ac:dyDescent="0.25">
      <c r="A107" s="47"/>
      <c r="B107" s="48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49"/>
      <c r="AT107" s="42"/>
    </row>
    <row r="108" spans="1:46" x14ac:dyDescent="0.25">
      <c r="A108" s="47"/>
      <c r="B108" s="76" t="s">
        <v>169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49"/>
      <c r="AT108" s="42"/>
    </row>
    <row r="109" spans="1:46" ht="3" customHeight="1" x14ac:dyDescent="0.25">
      <c r="A109" s="47"/>
      <c r="B109" s="48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91"/>
      <c r="U109" s="91"/>
      <c r="V109" s="42"/>
      <c r="W109" s="42"/>
      <c r="X109" s="42"/>
      <c r="Y109" s="42"/>
      <c r="Z109" s="42"/>
      <c r="AA109" s="42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49"/>
      <c r="AT109" s="42"/>
    </row>
    <row r="110" spans="1:46" ht="17.25" x14ac:dyDescent="0.25">
      <c r="A110" s="47" t="s">
        <v>291</v>
      </c>
      <c r="B110" s="48"/>
      <c r="C110" s="122"/>
      <c r="D110" s="123"/>
      <c r="E110" s="42"/>
      <c r="F110" s="42" t="s">
        <v>170</v>
      </c>
      <c r="G110" s="42" t="s">
        <v>171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122"/>
      <c r="R110" s="123"/>
      <c r="S110" s="42"/>
      <c r="T110" s="92" t="s">
        <v>179</v>
      </c>
      <c r="U110" s="42" t="s">
        <v>178</v>
      </c>
      <c r="V110" s="42"/>
      <c r="W110" s="42"/>
      <c r="X110" s="42"/>
      <c r="Y110" s="42"/>
      <c r="Z110" s="42"/>
      <c r="AA110" s="42"/>
      <c r="AB110" s="42"/>
      <c r="AC110" s="42"/>
      <c r="AD110" s="122"/>
      <c r="AE110" s="123"/>
      <c r="AF110" s="42"/>
      <c r="AG110" s="42" t="s">
        <v>184</v>
      </c>
      <c r="AH110" s="42" t="s">
        <v>185</v>
      </c>
      <c r="AI110" s="42"/>
      <c r="AJ110" s="42"/>
      <c r="AK110" s="42"/>
      <c r="AL110" s="42"/>
      <c r="AM110" s="42"/>
      <c r="AN110" s="42"/>
      <c r="AO110" s="42"/>
      <c r="AP110" s="61"/>
      <c r="AQ110" s="61"/>
      <c r="AR110" s="61"/>
      <c r="AS110" s="49"/>
      <c r="AT110" s="42"/>
    </row>
    <row r="111" spans="1:46" ht="3" customHeight="1" x14ac:dyDescent="0.25">
      <c r="A111" s="47"/>
      <c r="B111" s="48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61"/>
      <c r="AQ111" s="61"/>
      <c r="AR111" s="61"/>
      <c r="AS111" s="49"/>
      <c r="AT111" s="42"/>
    </row>
    <row r="112" spans="1:46" x14ac:dyDescent="0.25">
      <c r="A112" s="47" t="s">
        <v>292</v>
      </c>
      <c r="B112" s="48"/>
      <c r="C112" s="122"/>
      <c r="D112" s="123"/>
      <c r="E112" s="42"/>
      <c r="F112" s="42" t="s">
        <v>173</v>
      </c>
      <c r="G112" s="42" t="s">
        <v>172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122"/>
      <c r="R112" s="123"/>
      <c r="S112" s="42"/>
      <c r="T112" s="42" t="s">
        <v>180</v>
      </c>
      <c r="U112" s="42" t="s">
        <v>181</v>
      </c>
      <c r="V112" s="42"/>
      <c r="W112" s="42"/>
      <c r="X112" s="42"/>
      <c r="Y112" s="42"/>
      <c r="Z112" s="42"/>
      <c r="AA112" s="42"/>
      <c r="AB112" s="42"/>
      <c r="AC112" s="42"/>
      <c r="AD112" s="122"/>
      <c r="AE112" s="123"/>
      <c r="AF112" s="42"/>
      <c r="AG112" s="42" t="s">
        <v>186</v>
      </c>
      <c r="AH112" s="42" t="s">
        <v>187</v>
      </c>
      <c r="AI112" s="42"/>
      <c r="AJ112" s="42"/>
      <c r="AK112" s="42"/>
      <c r="AL112" s="42"/>
      <c r="AM112" s="42"/>
      <c r="AN112" s="42"/>
      <c r="AO112" s="42"/>
      <c r="AP112" s="61"/>
      <c r="AQ112" s="61"/>
      <c r="AR112" s="61"/>
      <c r="AS112" s="49"/>
      <c r="AT112" s="42"/>
    </row>
    <row r="113" spans="1:46" ht="3" customHeight="1" x14ac:dyDescent="0.25">
      <c r="A113" s="47"/>
      <c r="B113" s="48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61"/>
      <c r="AQ113" s="61"/>
      <c r="AR113" s="61"/>
      <c r="AS113" s="49"/>
      <c r="AT113" s="42"/>
    </row>
    <row r="114" spans="1:46" ht="18" x14ac:dyDescent="0.35">
      <c r="A114" s="47" t="s">
        <v>322</v>
      </c>
      <c r="B114" s="48"/>
      <c r="C114" s="122"/>
      <c r="D114" s="123"/>
      <c r="E114" s="42"/>
      <c r="F114" s="42" t="s">
        <v>174</v>
      </c>
      <c r="G114" s="42" t="s">
        <v>175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122"/>
      <c r="R114" s="123"/>
      <c r="S114" s="42"/>
      <c r="T114" s="42" t="s">
        <v>182</v>
      </c>
      <c r="U114" s="42" t="s">
        <v>183</v>
      </c>
      <c r="V114" s="42"/>
      <c r="W114" s="42"/>
      <c r="X114" s="42"/>
      <c r="Y114" s="42"/>
      <c r="Z114" s="42"/>
      <c r="AA114" s="42"/>
      <c r="AB114" s="42"/>
      <c r="AC114" s="42"/>
      <c r="AD114" s="122"/>
      <c r="AE114" s="123"/>
      <c r="AF114" s="42"/>
      <c r="AG114" s="42" t="s">
        <v>188</v>
      </c>
      <c r="AH114" s="42" t="s">
        <v>189</v>
      </c>
      <c r="AI114" s="42"/>
      <c r="AJ114" s="42"/>
      <c r="AK114" s="42"/>
      <c r="AL114" s="42"/>
      <c r="AM114" s="42"/>
      <c r="AN114" s="42"/>
      <c r="AO114" s="42"/>
      <c r="AP114" s="61"/>
      <c r="AQ114" s="61"/>
      <c r="AR114" s="61"/>
      <c r="AS114" s="49"/>
      <c r="AT114" s="42"/>
    </row>
    <row r="115" spans="1:46" ht="3" customHeight="1" x14ac:dyDescent="0.25">
      <c r="A115" s="47"/>
      <c r="B115" s="48"/>
      <c r="C115" s="73"/>
      <c r="D115" s="73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73"/>
      <c r="R115" s="73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49"/>
      <c r="AT115" s="42"/>
    </row>
    <row r="116" spans="1:46" x14ac:dyDescent="0.25">
      <c r="A116" s="47" t="s">
        <v>323</v>
      </c>
      <c r="B116" s="48"/>
      <c r="C116" s="122"/>
      <c r="D116" s="123"/>
      <c r="E116" s="42"/>
      <c r="F116" s="42" t="s">
        <v>176</v>
      </c>
      <c r="G116" s="42" t="s">
        <v>177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200"/>
      <c r="R116" s="200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49"/>
      <c r="AT116" s="42"/>
    </row>
    <row r="117" spans="1:46" ht="3" customHeight="1" x14ac:dyDescent="0.25">
      <c r="A117" s="47"/>
      <c r="B117" s="48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91"/>
      <c r="U117" s="91"/>
      <c r="V117" s="42"/>
      <c r="W117" s="42"/>
      <c r="X117" s="42"/>
      <c r="Y117" s="42"/>
      <c r="Z117" s="42"/>
      <c r="AA117" s="42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49"/>
      <c r="AT117" s="42"/>
    </row>
    <row r="118" spans="1:46" x14ac:dyDescent="0.25">
      <c r="A118" s="47" t="s">
        <v>324</v>
      </c>
      <c r="B118" s="48"/>
      <c r="C118" s="42" t="s">
        <v>190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118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20"/>
      <c r="AS118" s="49"/>
      <c r="AT118" s="42"/>
    </row>
    <row r="119" spans="1:46" ht="3" customHeight="1" x14ac:dyDescent="0.25">
      <c r="A119" s="47"/>
      <c r="B119" s="48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49"/>
      <c r="AT119" s="42"/>
    </row>
    <row r="120" spans="1:46" x14ac:dyDescent="0.25">
      <c r="A120" s="47"/>
      <c r="B120" s="76" t="s">
        <v>191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91"/>
      <c r="U120" s="91"/>
      <c r="V120" s="42"/>
      <c r="W120" s="42"/>
      <c r="X120" s="42"/>
      <c r="Y120" s="42"/>
      <c r="Z120" s="42"/>
      <c r="AA120" s="42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49"/>
      <c r="AT120" s="42"/>
    </row>
    <row r="121" spans="1:46" ht="3" customHeight="1" x14ac:dyDescent="0.25">
      <c r="A121" s="47"/>
      <c r="B121" s="48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91"/>
      <c r="U121" s="91"/>
      <c r="V121" s="42"/>
      <c r="W121" s="42"/>
      <c r="X121" s="42"/>
      <c r="Y121" s="42"/>
      <c r="Z121" s="42"/>
      <c r="AA121" s="42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49"/>
      <c r="AT121" s="42"/>
    </row>
    <row r="122" spans="1:46" ht="15" customHeight="1" x14ac:dyDescent="0.25">
      <c r="A122" s="47" t="s">
        <v>325</v>
      </c>
      <c r="B122" s="48"/>
      <c r="C122" s="42" t="s">
        <v>80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139"/>
      <c r="T122" s="141"/>
      <c r="U122" s="91"/>
      <c r="V122" s="42"/>
      <c r="W122" s="42"/>
      <c r="X122" s="42"/>
      <c r="Y122" s="42"/>
      <c r="Z122" s="42"/>
      <c r="AA122" s="42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49"/>
      <c r="AT122" s="42"/>
    </row>
    <row r="123" spans="1:46" ht="3" customHeight="1" x14ac:dyDescent="0.25">
      <c r="A123" s="47"/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9"/>
      <c r="AT123" s="42"/>
    </row>
    <row r="124" spans="1:46" ht="3" customHeight="1" x14ac:dyDescent="0.25">
      <c r="A124" s="47"/>
      <c r="B124" s="48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9"/>
      <c r="AT124" s="42"/>
    </row>
    <row r="125" spans="1:46" ht="15.75" x14ac:dyDescent="0.25">
      <c r="A125" s="47" t="s">
        <v>326</v>
      </c>
      <c r="B125" s="93" t="s">
        <v>152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9"/>
      <c r="AT125" s="42"/>
    </row>
    <row r="126" spans="1:46" ht="15.75" x14ac:dyDescent="0.25">
      <c r="A126" s="47"/>
      <c r="B126" s="48"/>
      <c r="C126" s="94" t="s">
        <v>154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95"/>
      <c r="Q126" s="94" t="s">
        <v>155</v>
      </c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9"/>
      <c r="AT126" s="42"/>
    </row>
    <row r="127" spans="1:46" s="108" customFormat="1" ht="12" x14ac:dyDescent="0.2">
      <c r="A127" s="103"/>
      <c r="B127" s="104"/>
      <c r="C127" s="201" t="s">
        <v>346</v>
      </c>
      <c r="D127" s="201"/>
      <c r="E127" s="201"/>
      <c r="F127" s="201"/>
      <c r="G127" s="201" t="s">
        <v>347</v>
      </c>
      <c r="H127" s="201"/>
      <c r="I127" s="201"/>
      <c r="J127" s="201"/>
      <c r="K127" s="201"/>
      <c r="L127" s="105"/>
      <c r="M127" s="105"/>
      <c r="N127" s="105"/>
      <c r="O127" s="105"/>
      <c r="P127" s="106"/>
      <c r="Q127" s="201" t="s">
        <v>346</v>
      </c>
      <c r="R127" s="201"/>
      <c r="S127" s="201"/>
      <c r="T127" s="201"/>
      <c r="U127" s="201" t="s">
        <v>347</v>
      </c>
      <c r="V127" s="201"/>
      <c r="W127" s="201"/>
      <c r="X127" s="201"/>
      <c r="Y127" s="201"/>
      <c r="Z127" s="105"/>
      <c r="AA127" s="105"/>
      <c r="AB127" s="105"/>
      <c r="AC127" s="105"/>
      <c r="AD127" s="201" t="s">
        <v>346</v>
      </c>
      <c r="AE127" s="201"/>
      <c r="AF127" s="201"/>
      <c r="AG127" s="201"/>
      <c r="AH127" s="201" t="s">
        <v>347</v>
      </c>
      <c r="AI127" s="201"/>
      <c r="AJ127" s="201"/>
      <c r="AK127" s="201"/>
      <c r="AL127" s="201"/>
      <c r="AM127" s="105"/>
      <c r="AN127" s="105"/>
      <c r="AO127" s="105"/>
      <c r="AP127" s="105"/>
      <c r="AQ127" s="105"/>
      <c r="AR127" s="105"/>
      <c r="AS127" s="107"/>
      <c r="AT127" s="105"/>
    </row>
    <row r="128" spans="1:46" x14ac:dyDescent="0.25">
      <c r="A128" s="47" t="s">
        <v>327</v>
      </c>
      <c r="B128" s="48"/>
      <c r="C128" s="118"/>
      <c r="D128" s="119"/>
      <c r="E128" s="119"/>
      <c r="F128" s="120"/>
      <c r="G128" s="135"/>
      <c r="H128" s="135"/>
      <c r="I128" s="135"/>
      <c r="J128" s="135"/>
      <c r="K128" s="135"/>
      <c r="L128" s="61" t="s">
        <v>153</v>
      </c>
      <c r="M128" s="42"/>
      <c r="N128" s="42"/>
      <c r="O128" s="42"/>
      <c r="P128" s="95"/>
      <c r="Q128" s="118"/>
      <c r="R128" s="119"/>
      <c r="S128" s="119"/>
      <c r="T128" s="120"/>
      <c r="U128" s="135"/>
      <c r="V128" s="135"/>
      <c r="W128" s="135"/>
      <c r="X128" s="135"/>
      <c r="Y128" s="135"/>
      <c r="Z128" s="42" t="s">
        <v>153</v>
      </c>
      <c r="AA128" s="42"/>
      <c r="AB128" s="42"/>
      <c r="AC128" s="42"/>
      <c r="AD128" s="118"/>
      <c r="AE128" s="119"/>
      <c r="AF128" s="119"/>
      <c r="AG128" s="120"/>
      <c r="AH128" s="135"/>
      <c r="AI128" s="135"/>
      <c r="AJ128" s="135"/>
      <c r="AK128" s="135"/>
      <c r="AL128" s="135"/>
      <c r="AM128" s="42" t="s">
        <v>153</v>
      </c>
      <c r="AN128" s="42"/>
      <c r="AO128" s="42"/>
      <c r="AP128" s="42"/>
      <c r="AQ128" s="42"/>
      <c r="AR128" s="42"/>
      <c r="AS128" s="49"/>
      <c r="AT128" s="42"/>
    </row>
    <row r="129" spans="1:46" x14ac:dyDescent="0.25">
      <c r="A129" s="47" t="s">
        <v>328</v>
      </c>
      <c r="B129" s="48"/>
      <c r="C129" s="118"/>
      <c r="D129" s="119"/>
      <c r="E129" s="119"/>
      <c r="F129" s="120"/>
      <c r="G129" s="135"/>
      <c r="H129" s="135"/>
      <c r="I129" s="135"/>
      <c r="J129" s="135"/>
      <c r="K129" s="135"/>
      <c r="L129" s="61" t="s">
        <v>153</v>
      </c>
      <c r="M129" s="42"/>
      <c r="N129" s="42"/>
      <c r="O129" s="42"/>
      <c r="P129" s="95"/>
      <c r="Q129" s="118"/>
      <c r="R129" s="119"/>
      <c r="S129" s="119"/>
      <c r="T129" s="120"/>
      <c r="U129" s="135"/>
      <c r="V129" s="135"/>
      <c r="W129" s="135"/>
      <c r="X129" s="135"/>
      <c r="Y129" s="135"/>
      <c r="Z129" s="42" t="s">
        <v>153</v>
      </c>
      <c r="AA129" s="42"/>
      <c r="AB129" s="42"/>
      <c r="AC129" s="42"/>
      <c r="AD129" s="118"/>
      <c r="AE129" s="119"/>
      <c r="AF129" s="119"/>
      <c r="AG129" s="120"/>
      <c r="AH129" s="135"/>
      <c r="AI129" s="135"/>
      <c r="AJ129" s="135"/>
      <c r="AK129" s="135"/>
      <c r="AL129" s="135"/>
      <c r="AM129" s="42" t="s">
        <v>153</v>
      </c>
      <c r="AN129" s="42"/>
      <c r="AO129" s="42"/>
      <c r="AP129" s="42"/>
      <c r="AQ129" s="42"/>
      <c r="AR129" s="42"/>
      <c r="AS129" s="49"/>
      <c r="AT129" s="42"/>
    </row>
    <row r="130" spans="1:46" x14ac:dyDescent="0.25">
      <c r="A130" s="47" t="s">
        <v>329</v>
      </c>
      <c r="B130" s="48"/>
      <c r="C130" s="118"/>
      <c r="D130" s="119"/>
      <c r="E130" s="119"/>
      <c r="F130" s="120"/>
      <c r="G130" s="135"/>
      <c r="H130" s="135"/>
      <c r="I130" s="135"/>
      <c r="J130" s="135"/>
      <c r="K130" s="135"/>
      <c r="L130" s="61" t="s">
        <v>153</v>
      </c>
      <c r="M130" s="42"/>
      <c r="N130" s="42"/>
      <c r="O130" s="42"/>
      <c r="P130" s="95"/>
      <c r="Q130" s="118"/>
      <c r="R130" s="119"/>
      <c r="S130" s="119"/>
      <c r="T130" s="120"/>
      <c r="U130" s="135"/>
      <c r="V130" s="135"/>
      <c r="W130" s="135"/>
      <c r="X130" s="135"/>
      <c r="Y130" s="135"/>
      <c r="Z130" s="42" t="s">
        <v>153</v>
      </c>
      <c r="AA130" s="42"/>
      <c r="AB130" s="42"/>
      <c r="AC130" s="42"/>
      <c r="AD130" s="118"/>
      <c r="AE130" s="119"/>
      <c r="AF130" s="119"/>
      <c r="AG130" s="120"/>
      <c r="AH130" s="135"/>
      <c r="AI130" s="135"/>
      <c r="AJ130" s="135"/>
      <c r="AK130" s="135"/>
      <c r="AL130" s="135"/>
      <c r="AM130" s="42" t="s">
        <v>153</v>
      </c>
      <c r="AN130" s="42"/>
      <c r="AO130" s="42"/>
      <c r="AP130" s="42"/>
      <c r="AQ130" s="42"/>
      <c r="AR130" s="42"/>
      <c r="AS130" s="49"/>
      <c r="AT130" s="42"/>
    </row>
    <row r="131" spans="1:46" x14ac:dyDescent="0.25">
      <c r="A131" s="47" t="s">
        <v>330</v>
      </c>
      <c r="B131" s="48"/>
      <c r="C131" s="118"/>
      <c r="D131" s="119"/>
      <c r="E131" s="119"/>
      <c r="F131" s="120"/>
      <c r="G131" s="135"/>
      <c r="H131" s="135"/>
      <c r="I131" s="135"/>
      <c r="J131" s="135"/>
      <c r="K131" s="135"/>
      <c r="L131" s="61" t="s">
        <v>153</v>
      </c>
      <c r="M131" s="42"/>
      <c r="N131" s="42"/>
      <c r="O131" s="42"/>
      <c r="P131" s="95"/>
      <c r="Q131" s="118"/>
      <c r="R131" s="119"/>
      <c r="S131" s="119"/>
      <c r="T131" s="120"/>
      <c r="U131" s="135"/>
      <c r="V131" s="135"/>
      <c r="W131" s="135"/>
      <c r="X131" s="135"/>
      <c r="Y131" s="135"/>
      <c r="Z131" s="42" t="s">
        <v>153</v>
      </c>
      <c r="AA131" s="42"/>
      <c r="AB131" s="42"/>
      <c r="AC131" s="42"/>
      <c r="AD131" s="118"/>
      <c r="AE131" s="119"/>
      <c r="AF131" s="119"/>
      <c r="AG131" s="120"/>
      <c r="AH131" s="135"/>
      <c r="AI131" s="135"/>
      <c r="AJ131" s="135"/>
      <c r="AK131" s="135"/>
      <c r="AL131" s="135"/>
      <c r="AM131" s="42" t="s">
        <v>153</v>
      </c>
      <c r="AN131" s="42"/>
      <c r="AO131" s="42"/>
      <c r="AP131" s="42"/>
      <c r="AQ131" s="42"/>
      <c r="AR131" s="42"/>
      <c r="AS131" s="49"/>
      <c r="AT131" s="42"/>
    </row>
    <row r="132" spans="1:46" x14ac:dyDescent="0.25">
      <c r="A132" s="47" t="s">
        <v>331</v>
      </c>
      <c r="B132" s="48"/>
      <c r="C132" s="118"/>
      <c r="D132" s="119"/>
      <c r="E132" s="119"/>
      <c r="F132" s="120"/>
      <c r="G132" s="135"/>
      <c r="H132" s="135"/>
      <c r="I132" s="135"/>
      <c r="J132" s="135"/>
      <c r="K132" s="135"/>
      <c r="L132" s="61" t="s">
        <v>153</v>
      </c>
      <c r="M132" s="42"/>
      <c r="N132" s="42"/>
      <c r="O132" s="42"/>
      <c r="P132" s="95"/>
      <c r="Q132" s="118"/>
      <c r="R132" s="119"/>
      <c r="S132" s="119"/>
      <c r="T132" s="120"/>
      <c r="U132" s="135"/>
      <c r="V132" s="135"/>
      <c r="W132" s="135"/>
      <c r="X132" s="135"/>
      <c r="Y132" s="135"/>
      <c r="Z132" s="42" t="s">
        <v>153</v>
      </c>
      <c r="AA132" s="42"/>
      <c r="AB132" s="42"/>
      <c r="AC132" s="42"/>
      <c r="AD132" s="118"/>
      <c r="AE132" s="119"/>
      <c r="AF132" s="119"/>
      <c r="AG132" s="120"/>
      <c r="AH132" s="135"/>
      <c r="AI132" s="135"/>
      <c r="AJ132" s="135"/>
      <c r="AK132" s="135"/>
      <c r="AL132" s="135"/>
      <c r="AM132" s="42" t="s">
        <v>153</v>
      </c>
      <c r="AN132" s="42"/>
      <c r="AO132" s="42"/>
      <c r="AP132" s="42"/>
      <c r="AQ132" s="42"/>
      <c r="AR132" s="42"/>
      <c r="AS132" s="49"/>
      <c r="AT132" s="42"/>
    </row>
    <row r="133" spans="1:46" x14ac:dyDescent="0.25">
      <c r="A133" s="47" t="s">
        <v>332</v>
      </c>
      <c r="B133" s="48"/>
      <c r="C133" s="118"/>
      <c r="D133" s="119"/>
      <c r="E133" s="119"/>
      <c r="F133" s="120"/>
      <c r="G133" s="135"/>
      <c r="H133" s="135"/>
      <c r="I133" s="135"/>
      <c r="J133" s="135"/>
      <c r="K133" s="135"/>
      <c r="L133" s="61" t="s">
        <v>153</v>
      </c>
      <c r="M133" s="42"/>
      <c r="N133" s="42"/>
      <c r="O133" s="42"/>
      <c r="P133" s="95"/>
      <c r="Q133" s="118"/>
      <c r="R133" s="119"/>
      <c r="S133" s="119"/>
      <c r="T133" s="120"/>
      <c r="U133" s="135"/>
      <c r="V133" s="135"/>
      <c r="W133" s="135"/>
      <c r="X133" s="135"/>
      <c r="Y133" s="135"/>
      <c r="Z133" s="42" t="s">
        <v>153</v>
      </c>
      <c r="AA133" s="42"/>
      <c r="AB133" s="42"/>
      <c r="AC133" s="42"/>
      <c r="AD133" s="118"/>
      <c r="AE133" s="119"/>
      <c r="AF133" s="119"/>
      <c r="AG133" s="120"/>
      <c r="AH133" s="135"/>
      <c r="AI133" s="135"/>
      <c r="AJ133" s="135"/>
      <c r="AK133" s="135"/>
      <c r="AL133" s="135"/>
      <c r="AM133" s="42" t="s">
        <v>153</v>
      </c>
      <c r="AN133" s="42"/>
      <c r="AO133" s="42"/>
      <c r="AP133" s="42"/>
      <c r="AQ133" s="42"/>
      <c r="AR133" s="42"/>
      <c r="AS133" s="49"/>
      <c r="AT133" s="42"/>
    </row>
    <row r="134" spans="1:46" x14ac:dyDescent="0.25">
      <c r="A134" s="47" t="s">
        <v>333</v>
      </c>
      <c r="B134" s="48"/>
      <c r="C134" s="118"/>
      <c r="D134" s="119"/>
      <c r="E134" s="119"/>
      <c r="F134" s="120"/>
      <c r="G134" s="135"/>
      <c r="H134" s="135"/>
      <c r="I134" s="135"/>
      <c r="J134" s="135"/>
      <c r="K134" s="135"/>
      <c r="L134" s="61" t="s">
        <v>153</v>
      </c>
      <c r="M134" s="42"/>
      <c r="N134" s="42"/>
      <c r="O134" s="42"/>
      <c r="P134" s="95"/>
      <c r="Q134" s="118"/>
      <c r="R134" s="119"/>
      <c r="S134" s="119"/>
      <c r="T134" s="120"/>
      <c r="U134" s="135"/>
      <c r="V134" s="135"/>
      <c r="W134" s="135"/>
      <c r="X134" s="135"/>
      <c r="Y134" s="135"/>
      <c r="Z134" s="42" t="s">
        <v>153</v>
      </c>
      <c r="AA134" s="42"/>
      <c r="AB134" s="42"/>
      <c r="AC134" s="42"/>
      <c r="AD134" s="118"/>
      <c r="AE134" s="119"/>
      <c r="AF134" s="119"/>
      <c r="AG134" s="120"/>
      <c r="AH134" s="135"/>
      <c r="AI134" s="135"/>
      <c r="AJ134" s="135"/>
      <c r="AK134" s="135"/>
      <c r="AL134" s="135"/>
      <c r="AM134" s="42" t="s">
        <v>153</v>
      </c>
      <c r="AN134" s="42"/>
      <c r="AO134" s="42"/>
      <c r="AP134" s="42"/>
      <c r="AQ134" s="42"/>
      <c r="AR134" s="42"/>
      <c r="AS134" s="49"/>
      <c r="AT134" s="42"/>
    </row>
    <row r="135" spans="1:46" x14ac:dyDescent="0.25">
      <c r="A135" s="47" t="s">
        <v>334</v>
      </c>
      <c r="B135" s="48"/>
      <c r="C135" s="118"/>
      <c r="D135" s="119"/>
      <c r="E135" s="119"/>
      <c r="F135" s="120"/>
      <c r="G135" s="135"/>
      <c r="H135" s="135"/>
      <c r="I135" s="135"/>
      <c r="J135" s="135"/>
      <c r="K135" s="135"/>
      <c r="L135" s="61" t="s">
        <v>153</v>
      </c>
      <c r="M135" s="42"/>
      <c r="N135" s="42"/>
      <c r="O135" s="42"/>
      <c r="P135" s="95"/>
      <c r="Q135" s="118"/>
      <c r="R135" s="119"/>
      <c r="S135" s="119"/>
      <c r="T135" s="120"/>
      <c r="U135" s="135"/>
      <c r="V135" s="135"/>
      <c r="W135" s="135"/>
      <c r="X135" s="135"/>
      <c r="Y135" s="135"/>
      <c r="Z135" s="42" t="s">
        <v>153</v>
      </c>
      <c r="AA135" s="42"/>
      <c r="AB135" s="42"/>
      <c r="AC135" s="42"/>
      <c r="AD135" s="118"/>
      <c r="AE135" s="119"/>
      <c r="AF135" s="119"/>
      <c r="AG135" s="120"/>
      <c r="AH135" s="135"/>
      <c r="AI135" s="135"/>
      <c r="AJ135" s="135"/>
      <c r="AK135" s="135"/>
      <c r="AL135" s="135"/>
      <c r="AM135" s="42" t="s">
        <v>153</v>
      </c>
      <c r="AN135" s="42"/>
      <c r="AO135" s="42"/>
      <c r="AP135" s="42"/>
      <c r="AQ135" s="42"/>
      <c r="AR135" s="42"/>
      <c r="AS135" s="49"/>
      <c r="AT135" s="42"/>
    </row>
    <row r="136" spans="1:46" x14ac:dyDescent="0.25">
      <c r="A136" s="47" t="s">
        <v>335</v>
      </c>
      <c r="B136" s="48"/>
      <c r="C136" s="118"/>
      <c r="D136" s="119"/>
      <c r="E136" s="119"/>
      <c r="F136" s="120"/>
      <c r="G136" s="135"/>
      <c r="H136" s="135"/>
      <c r="I136" s="135"/>
      <c r="J136" s="135"/>
      <c r="K136" s="135"/>
      <c r="L136" s="61" t="s">
        <v>153</v>
      </c>
      <c r="M136" s="42"/>
      <c r="N136" s="42"/>
      <c r="O136" s="42"/>
      <c r="P136" s="95"/>
      <c r="Q136" s="118"/>
      <c r="R136" s="119"/>
      <c r="S136" s="119"/>
      <c r="T136" s="120"/>
      <c r="U136" s="135"/>
      <c r="V136" s="135"/>
      <c r="W136" s="135"/>
      <c r="X136" s="135"/>
      <c r="Y136" s="135"/>
      <c r="Z136" s="42" t="s">
        <v>153</v>
      </c>
      <c r="AA136" s="42"/>
      <c r="AB136" s="42"/>
      <c r="AC136" s="42"/>
      <c r="AD136" s="118"/>
      <c r="AE136" s="119"/>
      <c r="AF136" s="119"/>
      <c r="AG136" s="120"/>
      <c r="AH136" s="135"/>
      <c r="AI136" s="135"/>
      <c r="AJ136" s="135"/>
      <c r="AK136" s="135"/>
      <c r="AL136" s="135"/>
      <c r="AM136" s="42" t="s">
        <v>153</v>
      </c>
      <c r="AN136" s="42"/>
      <c r="AO136" s="42"/>
      <c r="AP136" s="42"/>
      <c r="AQ136" s="42"/>
      <c r="AR136" s="42"/>
      <c r="AS136" s="49"/>
      <c r="AT136" s="42"/>
    </row>
    <row r="137" spans="1:46" x14ac:dyDescent="0.25">
      <c r="A137" s="47" t="s">
        <v>336</v>
      </c>
      <c r="B137" s="48"/>
      <c r="C137" s="118"/>
      <c r="D137" s="119"/>
      <c r="E137" s="119"/>
      <c r="F137" s="120"/>
      <c r="G137" s="135"/>
      <c r="H137" s="135"/>
      <c r="I137" s="135"/>
      <c r="J137" s="135"/>
      <c r="K137" s="135"/>
      <c r="L137" s="61" t="s">
        <v>153</v>
      </c>
      <c r="M137" s="42"/>
      <c r="N137" s="42"/>
      <c r="O137" s="42"/>
      <c r="P137" s="95"/>
      <c r="Q137" s="118"/>
      <c r="R137" s="119"/>
      <c r="S137" s="119"/>
      <c r="T137" s="120"/>
      <c r="U137" s="135"/>
      <c r="V137" s="135"/>
      <c r="W137" s="135"/>
      <c r="X137" s="135"/>
      <c r="Y137" s="135"/>
      <c r="Z137" s="42" t="s">
        <v>153</v>
      </c>
      <c r="AA137" s="42"/>
      <c r="AB137" s="42"/>
      <c r="AC137" s="42"/>
      <c r="AD137" s="118"/>
      <c r="AE137" s="119"/>
      <c r="AF137" s="119"/>
      <c r="AG137" s="120"/>
      <c r="AH137" s="135"/>
      <c r="AI137" s="135"/>
      <c r="AJ137" s="135"/>
      <c r="AK137" s="135"/>
      <c r="AL137" s="135"/>
      <c r="AM137" s="42" t="s">
        <v>153</v>
      </c>
      <c r="AN137" s="42"/>
      <c r="AO137" s="42"/>
      <c r="AP137" s="42"/>
      <c r="AQ137" s="42"/>
      <c r="AR137" s="42"/>
      <c r="AS137" s="49"/>
      <c r="AT137" s="42"/>
    </row>
    <row r="138" spans="1:46" x14ac:dyDescent="0.25">
      <c r="A138" s="47" t="s">
        <v>337</v>
      </c>
      <c r="B138" s="48"/>
      <c r="C138" s="118"/>
      <c r="D138" s="119"/>
      <c r="E138" s="119"/>
      <c r="F138" s="120"/>
      <c r="G138" s="135"/>
      <c r="H138" s="135"/>
      <c r="I138" s="135"/>
      <c r="J138" s="135"/>
      <c r="K138" s="135"/>
      <c r="L138" s="61" t="s">
        <v>153</v>
      </c>
      <c r="M138" s="42"/>
      <c r="N138" s="42"/>
      <c r="O138" s="42"/>
      <c r="P138" s="95"/>
      <c r="Q138" s="118"/>
      <c r="R138" s="119"/>
      <c r="S138" s="119"/>
      <c r="T138" s="120"/>
      <c r="U138" s="135"/>
      <c r="V138" s="135"/>
      <c r="W138" s="135"/>
      <c r="X138" s="135"/>
      <c r="Y138" s="135"/>
      <c r="Z138" s="42" t="s">
        <v>153</v>
      </c>
      <c r="AA138" s="42"/>
      <c r="AB138" s="42"/>
      <c r="AC138" s="42"/>
      <c r="AD138" s="118"/>
      <c r="AE138" s="119"/>
      <c r="AF138" s="119"/>
      <c r="AG138" s="120"/>
      <c r="AH138" s="135"/>
      <c r="AI138" s="135"/>
      <c r="AJ138" s="135"/>
      <c r="AK138" s="135"/>
      <c r="AL138" s="135"/>
      <c r="AM138" s="42" t="s">
        <v>153</v>
      </c>
      <c r="AN138" s="42"/>
      <c r="AO138" s="42"/>
      <c r="AP138" s="42"/>
      <c r="AQ138" s="42"/>
      <c r="AR138" s="42"/>
      <c r="AS138" s="49"/>
      <c r="AT138" s="42"/>
    </row>
    <row r="139" spans="1:46" ht="6" customHeight="1" x14ac:dyDescent="0.25">
      <c r="A139" s="47"/>
      <c r="B139" s="48"/>
      <c r="C139" s="42"/>
      <c r="D139" s="42"/>
      <c r="E139" s="42"/>
      <c r="F139" s="42"/>
      <c r="G139" s="96"/>
      <c r="H139" s="96"/>
      <c r="I139" s="96"/>
      <c r="J139" s="96"/>
      <c r="K139" s="96"/>
      <c r="L139" s="42"/>
      <c r="M139" s="42"/>
      <c r="N139" s="42"/>
      <c r="O139" s="42"/>
      <c r="P139" s="95"/>
      <c r="Q139" s="42"/>
      <c r="R139" s="42"/>
      <c r="S139" s="42"/>
      <c r="T139" s="42"/>
      <c r="U139" s="96"/>
      <c r="V139" s="96"/>
      <c r="W139" s="96"/>
      <c r="X139" s="96"/>
      <c r="Y139" s="96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9"/>
      <c r="AT139" s="42"/>
    </row>
    <row r="140" spans="1:46" ht="18" x14ac:dyDescent="0.35">
      <c r="A140" s="47"/>
      <c r="B140" s="48"/>
      <c r="C140" s="136" t="s">
        <v>157</v>
      </c>
      <c r="D140" s="136"/>
      <c r="E140" s="136"/>
      <c r="F140" s="136"/>
      <c r="G140" s="137">
        <f>G128+G129+G130+G131+G132+G133+G134+G135+G136+G137+G138</f>
        <v>0</v>
      </c>
      <c r="H140" s="138"/>
      <c r="I140" s="138"/>
      <c r="J140" s="138"/>
      <c r="K140" s="138"/>
      <c r="L140" s="42" t="s">
        <v>153</v>
      </c>
      <c r="M140" s="42"/>
      <c r="N140" s="42"/>
      <c r="O140" s="97"/>
      <c r="P140" s="42"/>
      <c r="Q140" s="136" t="s">
        <v>158</v>
      </c>
      <c r="R140" s="136"/>
      <c r="S140" s="136"/>
      <c r="T140" s="136"/>
      <c r="U140" s="137">
        <f>U128+U129+U130+U131+U132+U133+U134+U135+U136+U137+U138+AH128+AH129+AH130+AH131+AH132+AH133+AH134+AH135+AH136+AH137+AH138</f>
        <v>0</v>
      </c>
      <c r="V140" s="138"/>
      <c r="W140" s="138"/>
      <c r="X140" s="138"/>
      <c r="Y140" s="138"/>
      <c r="Z140" s="98" t="s">
        <v>153</v>
      </c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9"/>
      <c r="AT140" s="42"/>
    </row>
    <row r="141" spans="1:46" ht="3" customHeight="1" x14ac:dyDescent="0.25">
      <c r="A141" s="47"/>
      <c r="B141" s="48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9"/>
      <c r="AT141" s="42"/>
    </row>
    <row r="142" spans="1:46" x14ac:dyDescent="0.25">
      <c r="A142" s="47"/>
      <c r="B142" s="48"/>
      <c r="C142" s="98" t="s">
        <v>156</v>
      </c>
      <c r="D142" s="42"/>
      <c r="E142" s="42"/>
      <c r="F142" s="42"/>
      <c r="G142" s="42"/>
      <c r="H142" s="42"/>
      <c r="I142" s="42"/>
      <c r="J142" s="137">
        <f>G140+U140</f>
        <v>0</v>
      </c>
      <c r="K142" s="137"/>
      <c r="L142" s="137"/>
      <c r="M142" s="137"/>
      <c r="N142" s="137"/>
      <c r="O142" s="42" t="s">
        <v>153</v>
      </c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9"/>
      <c r="AT142" s="42"/>
    </row>
    <row r="143" spans="1:46" ht="2.25" customHeight="1" x14ac:dyDescent="0.25">
      <c r="A143" s="47"/>
      <c r="B143" s="48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9"/>
      <c r="AT143" s="42"/>
    </row>
    <row r="144" spans="1:46" x14ac:dyDescent="0.25">
      <c r="A144" s="47" t="s">
        <v>338</v>
      </c>
      <c r="B144" s="48"/>
      <c r="C144" s="122"/>
      <c r="D144" s="123"/>
      <c r="E144" s="42"/>
      <c r="F144" s="42" t="s">
        <v>159</v>
      </c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9"/>
      <c r="AT144" s="42"/>
    </row>
    <row r="145" spans="1:46" ht="6" customHeight="1" x14ac:dyDescent="0.25">
      <c r="A145" s="47"/>
      <c r="B145" s="48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9"/>
      <c r="AT145" s="42"/>
    </row>
    <row r="146" spans="1:46" ht="9" customHeight="1" x14ac:dyDescent="0.25">
      <c r="A146" s="47"/>
      <c r="B146" s="39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1"/>
      <c r="AT146" s="42"/>
    </row>
    <row r="147" spans="1:46" ht="17.25" customHeight="1" x14ac:dyDescent="0.25">
      <c r="A147" s="47"/>
      <c r="B147" s="48"/>
      <c r="C147" s="117" t="s">
        <v>315</v>
      </c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42"/>
      <c r="AQ147" s="42"/>
      <c r="AR147" s="42"/>
      <c r="AS147" s="49"/>
      <c r="AT147" s="42"/>
    </row>
    <row r="148" spans="1:46" ht="17.25" customHeight="1" x14ac:dyDescent="0.25">
      <c r="A148" s="47" t="s">
        <v>339</v>
      </c>
      <c r="B148" s="48"/>
      <c r="C148" s="117" t="s">
        <v>345</v>
      </c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61"/>
      <c r="S148" s="118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20"/>
      <c r="AK148" s="99"/>
      <c r="AL148" s="99"/>
      <c r="AM148" s="99"/>
      <c r="AN148" s="99"/>
      <c r="AO148" s="99"/>
      <c r="AP148" s="42"/>
      <c r="AQ148" s="42"/>
      <c r="AR148" s="42"/>
      <c r="AS148" s="49"/>
      <c r="AT148" s="42"/>
    </row>
    <row r="149" spans="1:46" ht="9" customHeight="1" x14ac:dyDescent="0.25">
      <c r="A149" s="47"/>
      <c r="B149" s="57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9"/>
      <c r="AT149" s="42"/>
    </row>
    <row r="150" spans="1:46" ht="3" customHeight="1" x14ac:dyDescent="0.25">
      <c r="A150" s="47"/>
      <c r="B150" s="48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9"/>
      <c r="AT150" s="42"/>
    </row>
    <row r="151" spans="1:46" ht="15" customHeight="1" x14ac:dyDescent="0.25">
      <c r="A151" s="47" t="s">
        <v>340</v>
      </c>
      <c r="B151" s="76" t="s">
        <v>290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9"/>
      <c r="AT151" s="42"/>
    </row>
    <row r="152" spans="1:46" x14ac:dyDescent="0.25">
      <c r="A152" s="47"/>
      <c r="B152" s="48" t="s">
        <v>283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9"/>
      <c r="AT152" s="42"/>
    </row>
    <row r="153" spans="1:46" ht="24" customHeight="1" x14ac:dyDescent="0.25">
      <c r="A153" s="47" t="s">
        <v>341</v>
      </c>
      <c r="B153" s="48"/>
      <c r="C153" s="205"/>
      <c r="D153" s="206"/>
      <c r="E153" s="206"/>
      <c r="F153" s="206"/>
      <c r="G153" s="206"/>
      <c r="H153" s="206"/>
      <c r="I153" s="206"/>
      <c r="J153" s="206"/>
      <c r="K153" s="206"/>
      <c r="L153" s="206"/>
      <c r="M153" s="207"/>
      <c r="N153" s="42"/>
      <c r="O153" s="42"/>
      <c r="P153" s="42"/>
      <c r="Q153" s="42"/>
      <c r="R153" s="42"/>
      <c r="S153" s="208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10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9"/>
      <c r="AT153" s="42"/>
    </row>
    <row r="154" spans="1:46" x14ac:dyDescent="0.25">
      <c r="A154" s="47"/>
      <c r="B154" s="48"/>
      <c r="C154" s="202" t="s">
        <v>284</v>
      </c>
      <c r="D154" s="203"/>
      <c r="E154" s="203"/>
      <c r="F154" s="203"/>
      <c r="G154" s="203"/>
      <c r="H154" s="203"/>
      <c r="I154" s="203"/>
      <c r="J154" s="203"/>
      <c r="K154" s="203"/>
      <c r="L154" s="203"/>
      <c r="M154" s="204"/>
      <c r="N154" s="42"/>
      <c r="O154" s="42"/>
      <c r="P154" s="42"/>
      <c r="Q154" s="42"/>
      <c r="R154" s="42"/>
      <c r="S154" s="202" t="s">
        <v>285</v>
      </c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4"/>
      <c r="AI154" s="42"/>
      <c r="AJ154" s="42"/>
      <c r="AK154" s="42"/>
      <c r="AL154" s="42"/>
      <c r="AM154" s="42"/>
      <c r="AN154" s="115" t="s">
        <v>314</v>
      </c>
      <c r="AO154" s="115"/>
      <c r="AP154" s="115"/>
      <c r="AQ154" s="115"/>
      <c r="AR154" s="42"/>
      <c r="AS154" s="49"/>
      <c r="AT154" s="42"/>
    </row>
    <row r="155" spans="1:46" ht="6" customHeight="1" x14ac:dyDescent="0.25">
      <c r="A155" s="82"/>
      <c r="B155" s="57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58"/>
      <c r="O155" s="58"/>
      <c r="P155" s="58"/>
      <c r="Q155" s="58"/>
      <c r="R155" s="58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116"/>
      <c r="AO155" s="116"/>
      <c r="AP155" s="116"/>
      <c r="AQ155" s="116"/>
      <c r="AR155" s="58"/>
      <c r="AS155" s="59"/>
      <c r="AT155" s="42"/>
    </row>
    <row r="156" spans="1:46" x14ac:dyDescent="0.2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</row>
    <row r="157" spans="1:46" x14ac:dyDescent="0.2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</row>
    <row r="158" spans="1:46" x14ac:dyDescent="0.2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</row>
    <row r="159" spans="1:46" x14ac:dyDescent="0.2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</row>
    <row r="160" spans="1:46" x14ac:dyDescent="0.2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</row>
    <row r="161" spans="2:46" x14ac:dyDescent="0.2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</row>
    <row r="162" spans="2:46" x14ac:dyDescent="0.2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</row>
    <row r="163" spans="2:46" x14ac:dyDescent="0.2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</row>
    <row r="164" spans="2:46" x14ac:dyDescent="0.2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</row>
    <row r="165" spans="2:46" x14ac:dyDescent="0.2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</row>
    <row r="166" spans="2:46" x14ac:dyDescent="0.2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</row>
    <row r="167" spans="2:46" x14ac:dyDescent="0.2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</row>
  </sheetData>
  <sheetProtection algorithmName="SHA-512" hashValue="0XgucYHQn7fzJSMffQaPgJDaYDDzxQdIphPq3e7/0yNgFBXUZMGfkDYmvDm6zzeRpw/+UsiPICcCsBHT33Br4Q==" saltValue="noIZFlVeLyknj1fxOMcmUg==" spinCount="100000" sheet="1" objects="1" scenarios="1" selectLockedCells="1"/>
  <mergeCells count="180">
    <mergeCell ref="C127:F127"/>
    <mergeCell ref="G127:K127"/>
    <mergeCell ref="Q127:T127"/>
    <mergeCell ref="U127:Y127"/>
    <mergeCell ref="AD127:AG127"/>
    <mergeCell ref="AH127:AL127"/>
    <mergeCell ref="N118:AR118"/>
    <mergeCell ref="C154:M154"/>
    <mergeCell ref="C153:M153"/>
    <mergeCell ref="S153:AH153"/>
    <mergeCell ref="S154:AH154"/>
    <mergeCell ref="S122:T122"/>
    <mergeCell ref="C130:F130"/>
    <mergeCell ref="C131:F131"/>
    <mergeCell ref="C132:F132"/>
    <mergeCell ref="C128:F128"/>
    <mergeCell ref="C129:F129"/>
    <mergeCell ref="G133:K133"/>
    <mergeCell ref="G134:K134"/>
    <mergeCell ref="C134:F134"/>
    <mergeCell ref="C135:F135"/>
    <mergeCell ref="U134:Y134"/>
    <mergeCell ref="Q135:T135"/>
    <mergeCell ref="AH134:AL134"/>
    <mergeCell ref="C110:D110"/>
    <mergeCell ref="C112:D112"/>
    <mergeCell ref="C114:D114"/>
    <mergeCell ref="C116:D116"/>
    <mergeCell ref="Q110:R110"/>
    <mergeCell ref="Q112:R112"/>
    <mergeCell ref="Q114:R114"/>
    <mergeCell ref="Q116:R116"/>
    <mergeCell ref="AD110:AE110"/>
    <mergeCell ref="AD112:AE112"/>
    <mergeCell ref="AD114:AE114"/>
    <mergeCell ref="AI106:AL106"/>
    <mergeCell ref="M79:N79"/>
    <mergeCell ref="H81:K81"/>
    <mergeCell ref="C90:D90"/>
    <mergeCell ref="R90:U90"/>
    <mergeCell ref="AB90:AE90"/>
    <mergeCell ref="C98:D98"/>
    <mergeCell ref="G93:J93"/>
    <mergeCell ref="AB93:AE93"/>
    <mergeCell ref="AI90:AJ90"/>
    <mergeCell ref="C85:AR88"/>
    <mergeCell ref="B95:M95"/>
    <mergeCell ref="F100:AH100"/>
    <mergeCell ref="AJ100:AM100"/>
    <mergeCell ref="C104:D104"/>
    <mergeCell ref="F106:Y106"/>
    <mergeCell ref="AB106:AE106"/>
    <mergeCell ref="B4:AS4"/>
    <mergeCell ref="BA23:BZ23"/>
    <mergeCell ref="R19:T19"/>
    <mergeCell ref="M23:AG23"/>
    <mergeCell ref="B19:K19"/>
    <mergeCell ref="M19:P19"/>
    <mergeCell ref="C11:AQ11"/>
    <mergeCell ref="E32:J32"/>
    <mergeCell ref="K32:T32"/>
    <mergeCell ref="AG32:AM32"/>
    <mergeCell ref="X17:AR20"/>
    <mergeCell ref="Y57:AB57"/>
    <mergeCell ref="B47:K47"/>
    <mergeCell ref="B21:K21"/>
    <mergeCell ref="C54:J54"/>
    <mergeCell ref="AG54:AL54"/>
    <mergeCell ref="R54:W54"/>
    <mergeCell ref="AG52:AR52"/>
    <mergeCell ref="B52:J52"/>
    <mergeCell ref="K54:O54"/>
    <mergeCell ref="Y54:AC54"/>
    <mergeCell ref="AN54:AP54"/>
    <mergeCell ref="K49:O49"/>
    <mergeCell ref="D49:J49"/>
    <mergeCell ref="R49:X49"/>
    <mergeCell ref="Y49:AC49"/>
    <mergeCell ref="AF49:AL49"/>
    <mergeCell ref="AM49:AQ49"/>
    <mergeCell ref="B27:K27"/>
    <mergeCell ref="B25:K25"/>
    <mergeCell ref="B23:K23"/>
    <mergeCell ref="M28:AG28"/>
    <mergeCell ref="M25:Y25"/>
    <mergeCell ref="E30:AQ31"/>
    <mergeCell ref="M27:AM27"/>
    <mergeCell ref="K59:O59"/>
    <mergeCell ref="C59:I59"/>
    <mergeCell ref="T59:Z59"/>
    <mergeCell ref="AB59:AF59"/>
    <mergeCell ref="C75:D75"/>
    <mergeCell ref="M75:N75"/>
    <mergeCell ref="AD75:AE75"/>
    <mergeCell ref="AD77:AE77"/>
    <mergeCell ref="AD79:AE79"/>
    <mergeCell ref="C79:D79"/>
    <mergeCell ref="C64:I64"/>
    <mergeCell ref="K64:O64"/>
    <mergeCell ref="AB64:AF64"/>
    <mergeCell ref="B62:N62"/>
    <mergeCell ref="C68:D68"/>
    <mergeCell ref="Y62:AB62"/>
    <mergeCell ref="F68:AR69"/>
    <mergeCell ref="Q130:T130"/>
    <mergeCell ref="U130:Y130"/>
    <mergeCell ref="Q131:T131"/>
    <mergeCell ref="U131:Y131"/>
    <mergeCell ref="Q132:T132"/>
    <mergeCell ref="U132:Y132"/>
    <mergeCell ref="Q128:T128"/>
    <mergeCell ref="G129:K129"/>
    <mergeCell ref="G130:K130"/>
    <mergeCell ref="G131:K131"/>
    <mergeCell ref="G132:K132"/>
    <mergeCell ref="C133:F133"/>
    <mergeCell ref="AH128:AL128"/>
    <mergeCell ref="AD129:AG129"/>
    <mergeCell ref="AH129:AL129"/>
    <mergeCell ref="AD130:AG130"/>
    <mergeCell ref="AH130:AL130"/>
    <mergeCell ref="Q138:T138"/>
    <mergeCell ref="U138:Y138"/>
    <mergeCell ref="AD128:AG128"/>
    <mergeCell ref="AD131:AG131"/>
    <mergeCell ref="AD134:AG134"/>
    <mergeCell ref="AD137:AG137"/>
    <mergeCell ref="U135:Y135"/>
    <mergeCell ref="Q136:T136"/>
    <mergeCell ref="U136:Y136"/>
    <mergeCell ref="Q137:T137"/>
    <mergeCell ref="U137:Y137"/>
    <mergeCell ref="Q133:T133"/>
    <mergeCell ref="U133:Y133"/>
    <mergeCell ref="Q134:T134"/>
    <mergeCell ref="G128:K128"/>
    <mergeCell ref="U128:Y128"/>
    <mergeCell ref="Q129:T129"/>
    <mergeCell ref="U129:Y129"/>
    <mergeCell ref="C140:F140"/>
    <mergeCell ref="G140:K140"/>
    <mergeCell ref="Q140:T140"/>
    <mergeCell ref="J142:N142"/>
    <mergeCell ref="U140:Y140"/>
    <mergeCell ref="AH137:AL137"/>
    <mergeCell ref="AD138:AG138"/>
    <mergeCell ref="AH138:AL138"/>
    <mergeCell ref="G135:K135"/>
    <mergeCell ref="G136:K136"/>
    <mergeCell ref="G137:K137"/>
    <mergeCell ref="G138:K138"/>
    <mergeCell ref="AD135:AG135"/>
    <mergeCell ref="C136:F136"/>
    <mergeCell ref="C137:F137"/>
    <mergeCell ref="C138:F138"/>
    <mergeCell ref="AH135:AL135"/>
    <mergeCell ref="B1:AS2"/>
    <mergeCell ref="AN154:AQ155"/>
    <mergeCell ref="C147:AO147"/>
    <mergeCell ref="C148:Q148"/>
    <mergeCell ref="S148:AJ148"/>
    <mergeCell ref="O82:AR82"/>
    <mergeCell ref="P37:Q37"/>
    <mergeCell ref="H37:I37"/>
    <mergeCell ref="AK35:AL35"/>
    <mergeCell ref="O40:AQ41"/>
    <mergeCell ref="B40:N40"/>
    <mergeCell ref="B41:N41"/>
    <mergeCell ref="X37:Y37"/>
    <mergeCell ref="H35:I35"/>
    <mergeCell ref="M35:N35"/>
    <mergeCell ref="AB35:AC35"/>
    <mergeCell ref="AD136:AG136"/>
    <mergeCell ref="AH136:AL136"/>
    <mergeCell ref="AH131:AL131"/>
    <mergeCell ref="AD132:AG132"/>
    <mergeCell ref="AH132:AL132"/>
    <mergeCell ref="AD133:AG133"/>
    <mergeCell ref="AH133:AL133"/>
    <mergeCell ref="C144:D144"/>
  </mergeCells>
  <conditionalFormatting sqref="M19 Y57 Y62">
    <cfRule type="cellIs" dxfId="102" priority="44" operator="equal">
      <formula>"Nein"</formula>
    </cfRule>
    <cfRule type="cellIs" dxfId="101" priority="45" operator="equal">
      <formula>"Ja"</formula>
    </cfRule>
  </conditionalFormatting>
  <conditionalFormatting sqref="Y49:AC49">
    <cfRule type="cellIs" dxfId="100" priority="37" operator="equal">
      <formula>0</formula>
    </cfRule>
  </conditionalFormatting>
  <conditionalFormatting sqref="AN54:AP54">
    <cfRule type="cellIs" dxfId="99" priority="46" operator="greaterThan">
      <formula>90</formula>
    </cfRule>
  </conditionalFormatting>
  <conditionalFormatting sqref="C59:AR59">
    <cfRule type="expression" dxfId="98" priority="27">
      <formula>$Y$57="Nein"</formula>
    </cfRule>
  </conditionalFormatting>
  <conditionalFormatting sqref="C64:AR64">
    <cfRule type="expression" dxfId="97" priority="24">
      <formula>$Y$62="Nein"</formula>
    </cfRule>
  </conditionalFormatting>
  <conditionalFormatting sqref="AB90:AE90">
    <cfRule type="cellIs" dxfId="96" priority="7" operator="equal">
      <formula>""</formula>
    </cfRule>
    <cfRule type="cellIs" dxfId="95" priority="20" operator="greaterThan">
      <formula>9</formula>
    </cfRule>
    <cfRule type="cellIs" dxfId="94" priority="21" operator="lessThan">
      <formula>6</formula>
    </cfRule>
  </conditionalFormatting>
  <conditionalFormatting sqref="AB93:AE93">
    <cfRule type="cellIs" dxfId="93" priority="15" operator="greaterThan">
      <formula>500</formula>
    </cfRule>
  </conditionalFormatting>
  <conditionalFormatting sqref="G93:J93">
    <cfRule type="cellIs" dxfId="92" priority="8" operator="greaterThan">
      <formula>500</formula>
    </cfRule>
  </conditionalFormatting>
  <conditionalFormatting sqref="G140:K140 J142:N142 U140:Y140">
    <cfRule type="cellIs" dxfId="91" priority="5" operator="lessThanOrEqual">
      <formula>0</formula>
    </cfRule>
  </conditionalFormatting>
  <conditionalFormatting sqref="B21:AS28">
    <cfRule type="expression" dxfId="90" priority="2">
      <formula>$M$19="Nein"</formula>
    </cfRule>
  </conditionalFormatting>
  <conditionalFormatting sqref="L21:AO28">
    <cfRule type="expression" dxfId="89" priority="1">
      <formula>$M$19="Nein"</formula>
    </cfRule>
  </conditionalFormatting>
  <dataValidations count="9">
    <dataValidation type="list" allowBlank="1" showInputMessage="1" showErrorMessage="1" sqref="C144:D144 M90:N90 C75:D75 M75:N75 AD75:AE75 AD77:AE77 AD79:AE79 C79:D79 M79:N79 C90:D90 C68:D68 C70:D70 C98:D98 C104:D104 C110:D110 C112:D112 C114:D116 Q110:R110 Q112:R112 Q114:R116 AD110:AE110 AD112:AE112 AD114:AE114 H35:I35 M35:N35 AB35:AC35 AK35:AL35 P37:Q39 H37:I39 X37:Y37">
      <formula1>Kreuz</formula1>
    </dataValidation>
    <dataValidation type="list" allowBlank="1" showInputMessage="1" showErrorMessage="1" sqref="Y54:AC54">
      <formula1>Zentimeter</formula1>
    </dataValidation>
    <dataValidation type="list" allowBlank="1" showInputMessage="1" showErrorMessage="1" sqref="M25 Z25:AG25">
      <formula1>Behälterbezeichnung</formula1>
    </dataValidation>
    <dataValidation type="list" errorStyle="warning" allowBlank="1" showInputMessage="1" showErrorMessage="1" errorTitle="Eingabe erforderlich" sqref="M19 Y62:Y63 Y57 AB106 AI106">
      <formula1>JaNein</formula1>
    </dataValidation>
    <dataValidation type="list" allowBlank="1" showInputMessage="1" showErrorMessage="1" sqref="AN54:AP54">
      <formula1>Prozent</formula1>
    </dataValidation>
    <dataValidation type="list" allowBlank="1" showInputMessage="1" showErrorMessage="1" sqref="H81:K81">
      <formula1>Kenziffer</formula1>
    </dataValidation>
    <dataValidation type="list" allowBlank="1" showInputMessage="1" showErrorMessage="1" sqref="AB90:AE90">
      <formula1>pHWert</formula1>
    </dataValidation>
    <dataValidation type="list" allowBlank="1" showInputMessage="1" showErrorMessage="1" sqref="C128:F138">
      <formula1>NuklidA</formula1>
    </dataValidation>
    <dataValidation type="list" allowBlank="1" showInputMessage="1" showErrorMessage="1" sqref="Q128:T138 AD128:AG138">
      <formula1>NuklidBG</formula1>
    </dataValidation>
  </dataValidations>
  <pageMargins left="0.51181102362204722" right="0.11811023622047245" top="0.78740157480314965" bottom="0.78740157480314965" header="0.31496062992125984" footer="0.31496062992125984"/>
  <pageSetup paperSize="9" scale="82" orientation="portrait" r:id="rId1"/>
  <headerFooter>
    <oddFooter>&amp;L&amp;10&amp;K00-049&amp;F&amp;RSeite &amp;P</oddFooter>
  </headerFooter>
  <rowBreaks count="1" manualBreakCount="1">
    <brk id="95" max="4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topLeftCell="F1" workbookViewId="0">
      <selection activeCell="Q23" sqref="Q23"/>
    </sheetView>
  </sheetViews>
  <sheetFormatPr baseColWidth="10" defaultRowHeight="15" x14ac:dyDescent="0.25"/>
  <cols>
    <col min="1" max="1" width="18.42578125" style="2" customWidth="1"/>
    <col min="2" max="2" width="48.140625" style="2" customWidth="1"/>
    <col min="3" max="3" width="19.140625" style="2" customWidth="1"/>
    <col min="4" max="4" width="2.140625" style="19" customWidth="1"/>
    <col min="5" max="6" width="19.140625" style="8" customWidth="1"/>
    <col min="7" max="7" width="11.42578125" style="2"/>
    <col min="8" max="8" width="7.5703125" style="2" bestFit="1" customWidth="1"/>
    <col min="9" max="9" width="1.42578125" style="2" customWidth="1"/>
    <col min="10" max="10" width="8.28515625" style="2" bestFit="1" customWidth="1"/>
    <col min="11" max="11" width="1.5703125" style="2" customWidth="1"/>
    <col min="12" max="12" width="6" style="2" bestFit="1" customWidth="1"/>
    <col min="13" max="13" width="1.5703125" style="2" customWidth="1"/>
    <col min="14" max="14" width="11" style="7" bestFit="1" customWidth="1"/>
    <col min="15" max="15" width="7.85546875" style="7" bestFit="1" customWidth="1"/>
    <col min="16" max="16" width="11.42578125" style="8"/>
    <col min="17" max="17" width="40.85546875" style="2" customWidth="1"/>
    <col min="18" max="18" width="11.42578125" style="7"/>
    <col min="19" max="19" width="11.42578125" style="2"/>
    <col min="20" max="20" width="5" style="8" bestFit="1" customWidth="1"/>
    <col min="21" max="21" width="6.7109375" style="8" bestFit="1" customWidth="1"/>
    <col min="22" max="22" width="4" style="9" bestFit="1" customWidth="1"/>
    <col min="23" max="23" width="11.42578125" style="9"/>
    <col min="24" max="16384" width="11.42578125" style="2"/>
  </cols>
  <sheetData>
    <row r="1" spans="1:25" ht="15.75" thickBot="1" x14ac:dyDescent="0.3">
      <c r="A1" s="1" t="s">
        <v>3</v>
      </c>
      <c r="C1" s="3" t="s">
        <v>4</v>
      </c>
      <c r="D1" s="4"/>
      <c r="E1" s="5"/>
      <c r="F1" s="5" t="s">
        <v>51</v>
      </c>
      <c r="H1" s="6" t="s">
        <v>71</v>
      </c>
      <c r="J1" s="6" t="s">
        <v>70</v>
      </c>
      <c r="L1" s="2" t="s">
        <v>69</v>
      </c>
    </row>
    <row r="2" spans="1:25" x14ac:dyDescent="0.25">
      <c r="A2" s="10" t="s">
        <v>10</v>
      </c>
      <c r="B2" s="10" t="s">
        <v>25</v>
      </c>
      <c r="C2" s="11" t="s">
        <v>16</v>
      </c>
      <c r="D2" s="12"/>
      <c r="E2" s="13" t="s">
        <v>10</v>
      </c>
      <c r="F2" s="14"/>
      <c r="H2" s="15" t="s">
        <v>27</v>
      </c>
      <c r="J2" s="16" t="s">
        <v>30</v>
      </c>
      <c r="L2" s="16" t="s">
        <v>36</v>
      </c>
      <c r="N2" s="7" t="s">
        <v>68</v>
      </c>
      <c r="O2" s="7" t="s">
        <v>67</v>
      </c>
      <c r="P2" s="8" t="s">
        <v>38</v>
      </c>
      <c r="R2" s="7" t="s">
        <v>112</v>
      </c>
      <c r="T2" s="8" t="s">
        <v>114</v>
      </c>
      <c r="U2" s="8" t="s">
        <v>115</v>
      </c>
      <c r="V2" s="9" t="s">
        <v>129</v>
      </c>
      <c r="W2" s="9" t="s">
        <v>148</v>
      </c>
      <c r="X2" s="2" t="s">
        <v>192</v>
      </c>
      <c r="Y2" s="2" t="s">
        <v>193</v>
      </c>
    </row>
    <row r="3" spans="1:25" x14ac:dyDescent="0.25">
      <c r="A3" s="16" t="s">
        <v>5</v>
      </c>
      <c r="B3" s="17" t="s">
        <v>13</v>
      </c>
      <c r="C3" s="18" t="s">
        <v>17</v>
      </c>
      <c r="E3" s="20" t="str">
        <f>A3</f>
        <v>KK 10</v>
      </c>
      <c r="F3" s="21">
        <v>0.48</v>
      </c>
      <c r="H3" s="16" t="s">
        <v>28</v>
      </c>
      <c r="J3" s="16" t="s">
        <v>31</v>
      </c>
      <c r="L3" s="22" t="s">
        <v>37</v>
      </c>
      <c r="N3" s="23">
        <v>1</v>
      </c>
      <c r="O3" s="23">
        <v>0</v>
      </c>
      <c r="P3" s="24">
        <v>31</v>
      </c>
      <c r="Q3" s="25" t="s">
        <v>99</v>
      </c>
      <c r="R3" s="23">
        <v>1</v>
      </c>
      <c r="T3" s="24">
        <v>2015</v>
      </c>
      <c r="U3" s="26" t="s">
        <v>116</v>
      </c>
      <c r="V3" s="27" t="s">
        <v>116</v>
      </c>
      <c r="W3" s="9">
        <v>1</v>
      </c>
      <c r="X3" s="28" t="s">
        <v>194</v>
      </c>
      <c r="Y3" s="29" t="s">
        <v>212</v>
      </c>
    </row>
    <row r="4" spans="1:25" x14ac:dyDescent="0.25">
      <c r="A4" s="16" t="s">
        <v>6</v>
      </c>
      <c r="B4" s="17" t="s">
        <v>14</v>
      </c>
      <c r="C4" s="18" t="s">
        <v>18</v>
      </c>
      <c r="E4" s="20" t="str">
        <f t="shared" ref="E4:E40" si="0">A4</f>
        <v>KK 20</v>
      </c>
      <c r="F4" s="21">
        <v>1</v>
      </c>
      <c r="H4" s="16"/>
      <c r="J4" s="16"/>
      <c r="N4" s="23">
        <v>2</v>
      </c>
      <c r="O4" s="23">
        <f>O3+2.5</f>
        <v>2.5</v>
      </c>
      <c r="P4" s="24">
        <v>32</v>
      </c>
      <c r="Q4" s="25" t="s">
        <v>100</v>
      </c>
      <c r="R4" s="23">
        <v>2</v>
      </c>
      <c r="T4" s="24">
        <v>2016</v>
      </c>
      <c r="U4" s="26" t="s">
        <v>128</v>
      </c>
      <c r="V4" s="27" t="s">
        <v>128</v>
      </c>
      <c r="W4" s="9">
        <v>2</v>
      </c>
      <c r="X4" s="28" t="s">
        <v>195</v>
      </c>
      <c r="Y4" s="29" t="s">
        <v>213</v>
      </c>
    </row>
    <row r="5" spans="1:25" x14ac:dyDescent="0.25">
      <c r="A5" s="16" t="s">
        <v>7</v>
      </c>
      <c r="B5" s="17" t="s">
        <v>15</v>
      </c>
      <c r="C5" s="18" t="s">
        <v>19</v>
      </c>
      <c r="E5" s="20" t="str">
        <f t="shared" si="0"/>
        <v>MS 12</v>
      </c>
      <c r="F5" s="21">
        <v>1.9</v>
      </c>
      <c r="N5" s="23">
        <v>3</v>
      </c>
      <c r="O5" s="23">
        <f>O4+2.5</f>
        <v>5</v>
      </c>
      <c r="P5" s="24">
        <v>33</v>
      </c>
      <c r="Q5" s="25" t="s">
        <v>101</v>
      </c>
      <c r="R5" s="23">
        <v>3</v>
      </c>
      <c r="T5" s="24">
        <v>2017</v>
      </c>
      <c r="U5" s="26" t="s">
        <v>117</v>
      </c>
      <c r="V5" s="27" t="s">
        <v>117</v>
      </c>
      <c r="X5" s="28" t="s">
        <v>196</v>
      </c>
      <c r="Y5" s="29" t="s">
        <v>214</v>
      </c>
    </row>
    <row r="6" spans="1:25" x14ac:dyDescent="0.25">
      <c r="A6" s="16" t="s">
        <v>8</v>
      </c>
      <c r="B6" s="17" t="s">
        <v>15</v>
      </c>
      <c r="C6" s="18" t="s">
        <v>19</v>
      </c>
      <c r="E6" s="20" t="str">
        <f t="shared" si="0"/>
        <v>MS 30</v>
      </c>
      <c r="F6" s="21">
        <v>3.8</v>
      </c>
      <c r="N6" s="23">
        <v>4</v>
      </c>
      <c r="O6" s="23">
        <f t="shared" ref="O6:O43" si="1">O5+2.5</f>
        <v>7.5</v>
      </c>
      <c r="P6" s="24">
        <v>34</v>
      </c>
      <c r="Q6" s="25" t="s">
        <v>102</v>
      </c>
      <c r="R6" s="23">
        <v>4</v>
      </c>
      <c r="T6" s="24">
        <v>2018</v>
      </c>
      <c r="U6" s="26" t="s">
        <v>118</v>
      </c>
      <c r="V6" s="27" t="s">
        <v>118</v>
      </c>
      <c r="X6" s="28" t="s">
        <v>197</v>
      </c>
      <c r="Y6" s="29" t="s">
        <v>215</v>
      </c>
    </row>
    <row r="7" spans="1:25" ht="30" x14ac:dyDescent="0.25">
      <c r="A7" s="16" t="s">
        <v>21</v>
      </c>
      <c r="B7" s="17" t="s">
        <v>22</v>
      </c>
      <c r="C7" s="18" t="s">
        <v>19</v>
      </c>
      <c r="E7" s="20" t="str">
        <f t="shared" si="0"/>
        <v>MR 30</v>
      </c>
      <c r="F7" s="21">
        <v>3.8</v>
      </c>
      <c r="N7" s="23">
        <v>5</v>
      </c>
      <c r="O7" s="23">
        <f t="shared" si="1"/>
        <v>10</v>
      </c>
      <c r="P7" s="24">
        <v>35</v>
      </c>
      <c r="Q7" s="25" t="s">
        <v>103</v>
      </c>
      <c r="R7" s="23">
        <v>5</v>
      </c>
      <c r="T7" s="24">
        <v>2019</v>
      </c>
      <c r="U7" s="26" t="s">
        <v>119</v>
      </c>
      <c r="V7" s="27" t="s">
        <v>119</v>
      </c>
      <c r="X7" s="28" t="s">
        <v>198</v>
      </c>
      <c r="Y7" s="29" t="s">
        <v>216</v>
      </c>
    </row>
    <row r="8" spans="1:25" x14ac:dyDescent="0.25">
      <c r="A8" s="16" t="s">
        <v>9</v>
      </c>
      <c r="B8" s="17" t="s">
        <v>23</v>
      </c>
      <c r="C8" s="18" t="s">
        <v>20</v>
      </c>
      <c r="E8" s="20" t="str">
        <f t="shared" si="0"/>
        <v>B-A12</v>
      </c>
      <c r="F8" s="21">
        <v>14</v>
      </c>
      <c r="N8" s="23">
        <v>6</v>
      </c>
      <c r="O8" s="23">
        <f t="shared" si="1"/>
        <v>12.5</v>
      </c>
      <c r="P8" s="24">
        <v>41</v>
      </c>
      <c r="Q8" s="25" t="s">
        <v>105</v>
      </c>
      <c r="R8" s="23">
        <v>6</v>
      </c>
      <c r="T8" s="24">
        <v>2020</v>
      </c>
      <c r="U8" s="26" t="s">
        <v>120</v>
      </c>
      <c r="V8" s="27" t="s">
        <v>120</v>
      </c>
      <c r="X8" s="28" t="s">
        <v>199</v>
      </c>
      <c r="Y8" s="29" t="s">
        <v>217</v>
      </c>
    </row>
    <row r="9" spans="1:25" x14ac:dyDescent="0.25">
      <c r="A9" s="16" t="s">
        <v>11</v>
      </c>
      <c r="B9" s="30" t="s">
        <v>37</v>
      </c>
      <c r="C9" s="18"/>
      <c r="E9" s="20" t="str">
        <f t="shared" si="0"/>
        <v>nicht bekannt</v>
      </c>
      <c r="F9" s="21">
        <v>0</v>
      </c>
      <c r="N9" s="23">
        <v>7</v>
      </c>
      <c r="O9" s="23">
        <f t="shared" si="1"/>
        <v>15</v>
      </c>
      <c r="P9" s="24">
        <v>42</v>
      </c>
      <c r="Q9" s="25" t="s">
        <v>106</v>
      </c>
      <c r="R9" s="23">
        <v>7</v>
      </c>
      <c r="T9" s="24">
        <v>2021</v>
      </c>
      <c r="U9" s="26" t="s">
        <v>121</v>
      </c>
      <c r="V9" s="27" t="s">
        <v>121</v>
      </c>
      <c r="X9" s="28" t="s">
        <v>200</v>
      </c>
      <c r="Y9" s="29" t="s">
        <v>218</v>
      </c>
    </row>
    <row r="10" spans="1:25" x14ac:dyDescent="0.25">
      <c r="A10" s="16" t="s">
        <v>24</v>
      </c>
      <c r="B10" s="30" t="s">
        <v>37</v>
      </c>
      <c r="C10" s="18"/>
      <c r="E10" s="20" t="str">
        <f t="shared" si="0"/>
        <v>Fremdbehälter</v>
      </c>
      <c r="F10" s="21">
        <v>0</v>
      </c>
      <c r="N10" s="23">
        <v>8</v>
      </c>
      <c r="O10" s="23">
        <f t="shared" si="1"/>
        <v>17.5</v>
      </c>
      <c r="P10" s="24" t="s">
        <v>104</v>
      </c>
      <c r="Q10" s="25" t="s">
        <v>297</v>
      </c>
      <c r="R10" s="23">
        <v>8</v>
      </c>
      <c r="T10" s="24">
        <v>2022</v>
      </c>
      <c r="U10" s="26" t="s">
        <v>122</v>
      </c>
      <c r="V10" s="27" t="s">
        <v>122</v>
      </c>
      <c r="X10" s="28" t="s">
        <v>201</v>
      </c>
      <c r="Y10" s="29" t="s">
        <v>219</v>
      </c>
    </row>
    <row r="11" spans="1:25" x14ac:dyDescent="0.25">
      <c r="A11" s="16" t="s">
        <v>12</v>
      </c>
      <c r="B11" s="30" t="s">
        <v>37</v>
      </c>
      <c r="C11" s="18"/>
      <c r="E11" s="20" t="str">
        <f t="shared" si="0"/>
        <v>ohne</v>
      </c>
      <c r="F11" s="21">
        <v>0</v>
      </c>
      <c r="N11" s="23">
        <v>9</v>
      </c>
      <c r="O11" s="23">
        <f t="shared" si="1"/>
        <v>20</v>
      </c>
      <c r="P11" s="24" t="s">
        <v>294</v>
      </c>
      <c r="Q11" s="25" t="s">
        <v>295</v>
      </c>
      <c r="R11" s="23">
        <v>9</v>
      </c>
      <c r="T11" s="24">
        <v>2023</v>
      </c>
      <c r="U11" s="26" t="s">
        <v>123</v>
      </c>
      <c r="V11" s="27" t="s">
        <v>123</v>
      </c>
      <c r="X11" s="28" t="s">
        <v>202</v>
      </c>
      <c r="Y11" s="29" t="s">
        <v>220</v>
      </c>
    </row>
    <row r="12" spans="1:25" x14ac:dyDescent="0.25">
      <c r="A12" s="16"/>
      <c r="B12" s="30" t="s">
        <v>37</v>
      </c>
      <c r="C12" s="18"/>
      <c r="E12" s="20">
        <f t="shared" si="0"/>
        <v>0</v>
      </c>
      <c r="F12" s="21"/>
      <c r="N12" s="23">
        <v>10</v>
      </c>
      <c r="O12" s="23">
        <f t="shared" si="1"/>
        <v>22.5</v>
      </c>
      <c r="P12" s="24" t="s">
        <v>107</v>
      </c>
      <c r="Q12" s="25" t="s">
        <v>296</v>
      </c>
      <c r="R12" s="23">
        <v>10</v>
      </c>
      <c r="T12" s="24">
        <v>2024</v>
      </c>
      <c r="U12" s="26" t="s">
        <v>124</v>
      </c>
      <c r="V12" s="27" t="s">
        <v>124</v>
      </c>
      <c r="X12" s="28" t="s">
        <v>203</v>
      </c>
      <c r="Y12" s="29" t="s">
        <v>221</v>
      </c>
    </row>
    <row r="13" spans="1:25" x14ac:dyDescent="0.25">
      <c r="A13" s="16"/>
      <c r="B13" s="30" t="s">
        <v>37</v>
      </c>
      <c r="C13" s="18"/>
      <c r="E13" s="20">
        <f t="shared" si="0"/>
        <v>0</v>
      </c>
      <c r="F13" s="21"/>
      <c r="N13" s="23">
        <v>11</v>
      </c>
      <c r="O13" s="23">
        <f t="shared" si="1"/>
        <v>25</v>
      </c>
      <c r="P13" s="24"/>
      <c r="Q13" s="25"/>
      <c r="R13" s="23">
        <v>11</v>
      </c>
      <c r="T13" s="24">
        <v>2025</v>
      </c>
      <c r="U13" s="26" t="s">
        <v>125</v>
      </c>
      <c r="V13" s="27" t="s">
        <v>125</v>
      </c>
      <c r="X13" s="28" t="s">
        <v>204</v>
      </c>
      <c r="Y13" s="29" t="s">
        <v>222</v>
      </c>
    </row>
    <row r="14" spans="1:25" x14ac:dyDescent="0.25">
      <c r="A14" s="16"/>
      <c r="B14" s="30" t="s">
        <v>37</v>
      </c>
      <c r="C14" s="18"/>
      <c r="E14" s="20">
        <f t="shared" si="0"/>
        <v>0</v>
      </c>
      <c r="F14" s="21"/>
      <c r="N14" s="23">
        <v>12</v>
      </c>
      <c r="O14" s="23">
        <f t="shared" si="1"/>
        <v>27.5</v>
      </c>
      <c r="P14" s="24"/>
      <c r="Q14" s="25"/>
      <c r="R14" s="23">
        <v>12</v>
      </c>
      <c r="T14" s="24">
        <v>2026</v>
      </c>
      <c r="U14" s="26" t="s">
        <v>126</v>
      </c>
      <c r="V14" s="27" t="s">
        <v>126</v>
      </c>
      <c r="X14" s="28" t="s">
        <v>205</v>
      </c>
      <c r="Y14" s="29" t="s">
        <v>223</v>
      </c>
    </row>
    <row r="15" spans="1:25" x14ac:dyDescent="0.25">
      <c r="A15" s="16"/>
      <c r="B15" s="30" t="s">
        <v>37</v>
      </c>
      <c r="C15" s="18"/>
      <c r="E15" s="20">
        <f t="shared" si="0"/>
        <v>0</v>
      </c>
      <c r="F15" s="21"/>
      <c r="N15" s="23">
        <v>13</v>
      </c>
      <c r="O15" s="23">
        <f t="shared" si="1"/>
        <v>30</v>
      </c>
      <c r="P15" s="24"/>
      <c r="Q15" s="25"/>
      <c r="R15" s="23">
        <v>13</v>
      </c>
      <c r="T15" s="24">
        <v>2027</v>
      </c>
      <c r="U15" s="31"/>
      <c r="V15" s="27" t="s">
        <v>127</v>
      </c>
      <c r="X15" s="28" t="s">
        <v>206</v>
      </c>
      <c r="Y15" s="29" t="s">
        <v>224</v>
      </c>
    </row>
    <row r="16" spans="1:25" x14ac:dyDescent="0.25">
      <c r="A16" s="16"/>
      <c r="B16" s="30" t="s">
        <v>37</v>
      </c>
      <c r="C16" s="18"/>
      <c r="E16" s="20">
        <f t="shared" si="0"/>
        <v>0</v>
      </c>
      <c r="F16" s="21"/>
      <c r="N16" s="23">
        <v>14</v>
      </c>
      <c r="O16" s="23">
        <f t="shared" si="1"/>
        <v>32.5</v>
      </c>
      <c r="P16" s="24"/>
      <c r="Q16" s="25"/>
      <c r="R16" s="36">
        <v>14</v>
      </c>
      <c r="T16" s="24">
        <v>2028</v>
      </c>
      <c r="U16" s="31"/>
      <c r="V16" s="27" t="s">
        <v>130</v>
      </c>
      <c r="X16" s="28" t="s">
        <v>207</v>
      </c>
      <c r="Y16" s="29" t="s">
        <v>225</v>
      </c>
    </row>
    <row r="17" spans="1:25" x14ac:dyDescent="0.25">
      <c r="A17" s="16"/>
      <c r="B17" s="30" t="s">
        <v>37</v>
      </c>
      <c r="C17" s="18"/>
      <c r="E17" s="20">
        <f t="shared" si="0"/>
        <v>0</v>
      </c>
      <c r="F17" s="21"/>
      <c r="N17" s="23">
        <v>15</v>
      </c>
      <c r="O17" s="23">
        <f t="shared" si="1"/>
        <v>35</v>
      </c>
      <c r="P17" s="24"/>
      <c r="Q17" s="35"/>
      <c r="R17" s="37"/>
      <c r="V17" s="27" t="s">
        <v>131</v>
      </c>
      <c r="X17" s="28" t="s">
        <v>208</v>
      </c>
      <c r="Y17" s="29" t="s">
        <v>226</v>
      </c>
    </row>
    <row r="18" spans="1:25" x14ac:dyDescent="0.25">
      <c r="A18" s="16"/>
      <c r="B18" s="30" t="s">
        <v>37</v>
      </c>
      <c r="C18" s="18"/>
      <c r="E18" s="20">
        <f t="shared" si="0"/>
        <v>0</v>
      </c>
      <c r="F18" s="21"/>
      <c r="N18" s="23">
        <v>16</v>
      </c>
      <c r="O18" s="23">
        <f t="shared" si="1"/>
        <v>37.5</v>
      </c>
      <c r="V18" s="27" t="s">
        <v>132</v>
      </c>
      <c r="X18" s="28" t="s">
        <v>209</v>
      </c>
      <c r="Y18" s="29" t="s">
        <v>227</v>
      </c>
    </row>
    <row r="19" spans="1:25" x14ac:dyDescent="0.25">
      <c r="A19" s="16"/>
      <c r="B19" s="30" t="s">
        <v>37</v>
      </c>
      <c r="C19" s="18"/>
      <c r="E19" s="20">
        <f t="shared" si="0"/>
        <v>0</v>
      </c>
      <c r="F19" s="21"/>
      <c r="N19" s="23">
        <v>17</v>
      </c>
      <c r="O19" s="23">
        <f t="shared" si="1"/>
        <v>40</v>
      </c>
      <c r="V19" s="27" t="s">
        <v>133</v>
      </c>
      <c r="X19" s="28" t="s">
        <v>211</v>
      </c>
      <c r="Y19" s="29" t="s">
        <v>228</v>
      </c>
    </row>
    <row r="20" spans="1:25" x14ac:dyDescent="0.25">
      <c r="A20" s="16"/>
      <c r="B20" s="30" t="s">
        <v>37</v>
      </c>
      <c r="C20" s="18"/>
      <c r="E20" s="20">
        <f t="shared" si="0"/>
        <v>0</v>
      </c>
      <c r="F20" s="21"/>
      <c r="N20" s="23">
        <v>18</v>
      </c>
      <c r="O20" s="23">
        <f t="shared" si="1"/>
        <v>42.5</v>
      </c>
      <c r="V20" s="27" t="s">
        <v>134</v>
      </c>
      <c r="X20" s="28" t="s">
        <v>210</v>
      </c>
      <c r="Y20" s="29" t="s">
        <v>229</v>
      </c>
    </row>
    <row r="21" spans="1:25" x14ac:dyDescent="0.25">
      <c r="A21" s="16"/>
      <c r="B21" s="30" t="s">
        <v>37</v>
      </c>
      <c r="C21" s="18"/>
      <c r="E21" s="20">
        <f t="shared" si="0"/>
        <v>0</v>
      </c>
      <c r="F21" s="21"/>
      <c r="N21" s="23">
        <v>19</v>
      </c>
      <c r="O21" s="23">
        <f t="shared" si="1"/>
        <v>45</v>
      </c>
      <c r="V21" s="27" t="s">
        <v>135</v>
      </c>
      <c r="X21" s="32"/>
      <c r="Y21" s="29" t="s">
        <v>230</v>
      </c>
    </row>
    <row r="22" spans="1:25" x14ac:dyDescent="0.25">
      <c r="A22" s="16"/>
      <c r="B22" s="30" t="s">
        <v>37</v>
      </c>
      <c r="C22" s="18"/>
      <c r="E22" s="20">
        <f t="shared" si="0"/>
        <v>0</v>
      </c>
      <c r="F22" s="21"/>
      <c r="N22" s="23">
        <v>20</v>
      </c>
      <c r="O22" s="23">
        <f t="shared" si="1"/>
        <v>47.5</v>
      </c>
      <c r="V22" s="27" t="s">
        <v>136</v>
      </c>
      <c r="Y22" s="29" t="s">
        <v>231</v>
      </c>
    </row>
    <row r="23" spans="1:25" x14ac:dyDescent="0.25">
      <c r="A23" s="16"/>
      <c r="B23" s="30" t="s">
        <v>37</v>
      </c>
      <c r="C23" s="18"/>
      <c r="E23" s="20">
        <f t="shared" si="0"/>
        <v>0</v>
      </c>
      <c r="F23" s="21"/>
      <c r="N23" s="23">
        <v>21</v>
      </c>
      <c r="O23" s="23">
        <f t="shared" si="1"/>
        <v>50</v>
      </c>
      <c r="V23" s="27" t="s">
        <v>137</v>
      </c>
      <c r="Y23" s="29" t="s">
        <v>232</v>
      </c>
    </row>
    <row r="24" spans="1:25" x14ac:dyDescent="0.25">
      <c r="A24" s="16"/>
      <c r="B24" s="30" t="s">
        <v>37</v>
      </c>
      <c r="C24" s="18"/>
      <c r="E24" s="20">
        <f t="shared" si="0"/>
        <v>0</v>
      </c>
      <c r="F24" s="21"/>
      <c r="N24" s="23">
        <v>22</v>
      </c>
      <c r="O24" s="23">
        <f t="shared" si="1"/>
        <v>52.5</v>
      </c>
      <c r="V24" s="27" t="s">
        <v>138</v>
      </c>
      <c r="Y24" s="29" t="s">
        <v>233</v>
      </c>
    </row>
    <row r="25" spans="1:25" x14ac:dyDescent="0.25">
      <c r="A25" s="16"/>
      <c r="B25" s="30" t="s">
        <v>37</v>
      </c>
      <c r="C25" s="18"/>
      <c r="E25" s="20">
        <f t="shared" si="0"/>
        <v>0</v>
      </c>
      <c r="F25" s="21"/>
      <c r="N25" s="23">
        <v>23</v>
      </c>
      <c r="O25" s="23">
        <f t="shared" si="1"/>
        <v>55</v>
      </c>
      <c r="V25" s="27" t="s">
        <v>139</v>
      </c>
      <c r="Y25" s="29" t="s">
        <v>234</v>
      </c>
    </row>
    <row r="26" spans="1:25" x14ac:dyDescent="0.25">
      <c r="A26" s="16"/>
      <c r="B26" s="30" t="s">
        <v>37</v>
      </c>
      <c r="C26" s="18"/>
      <c r="E26" s="20">
        <f t="shared" si="0"/>
        <v>0</v>
      </c>
      <c r="F26" s="21"/>
      <c r="N26" s="23">
        <v>24</v>
      </c>
      <c r="O26" s="23">
        <f t="shared" si="1"/>
        <v>57.5</v>
      </c>
      <c r="V26" s="27" t="s">
        <v>140</v>
      </c>
      <c r="Y26" s="29" t="s">
        <v>235</v>
      </c>
    </row>
    <row r="27" spans="1:25" x14ac:dyDescent="0.25">
      <c r="A27" s="16"/>
      <c r="B27" s="30" t="s">
        <v>37</v>
      </c>
      <c r="C27" s="18"/>
      <c r="E27" s="20">
        <f t="shared" si="0"/>
        <v>0</v>
      </c>
      <c r="F27" s="21"/>
      <c r="N27" s="23">
        <v>25</v>
      </c>
      <c r="O27" s="23">
        <f t="shared" si="1"/>
        <v>60</v>
      </c>
      <c r="V27" s="27" t="s">
        <v>141</v>
      </c>
      <c r="Y27" s="29" t="s">
        <v>236</v>
      </c>
    </row>
    <row r="28" spans="1:25" x14ac:dyDescent="0.25">
      <c r="A28" s="16"/>
      <c r="B28" s="30" t="s">
        <v>37</v>
      </c>
      <c r="C28" s="18"/>
      <c r="E28" s="20">
        <f t="shared" si="0"/>
        <v>0</v>
      </c>
      <c r="F28" s="21"/>
      <c r="N28" s="23">
        <v>26</v>
      </c>
      <c r="O28" s="23">
        <f t="shared" si="1"/>
        <v>62.5</v>
      </c>
      <c r="V28" s="27" t="s">
        <v>142</v>
      </c>
      <c r="Y28" s="29" t="s">
        <v>237</v>
      </c>
    </row>
    <row r="29" spans="1:25" x14ac:dyDescent="0.25">
      <c r="A29" s="16"/>
      <c r="B29" s="30" t="s">
        <v>37</v>
      </c>
      <c r="C29" s="18"/>
      <c r="E29" s="20">
        <f t="shared" si="0"/>
        <v>0</v>
      </c>
      <c r="F29" s="21"/>
      <c r="N29" s="23">
        <v>27</v>
      </c>
      <c r="O29" s="23">
        <f t="shared" si="1"/>
        <v>65</v>
      </c>
      <c r="V29" s="27" t="s">
        <v>143</v>
      </c>
      <c r="Y29" s="29" t="s">
        <v>238</v>
      </c>
    </row>
    <row r="30" spans="1:25" x14ac:dyDescent="0.25">
      <c r="A30" s="16"/>
      <c r="B30" s="30" t="s">
        <v>37</v>
      </c>
      <c r="C30" s="18"/>
      <c r="E30" s="20">
        <f t="shared" si="0"/>
        <v>0</v>
      </c>
      <c r="F30" s="21"/>
      <c r="N30" s="23">
        <v>28</v>
      </c>
      <c r="O30" s="23">
        <f t="shared" si="1"/>
        <v>67.5</v>
      </c>
      <c r="V30" s="27" t="s">
        <v>144</v>
      </c>
      <c r="Y30" s="29" t="s">
        <v>239</v>
      </c>
    </row>
    <row r="31" spans="1:25" x14ac:dyDescent="0.25">
      <c r="A31" s="16"/>
      <c r="B31" s="30" t="s">
        <v>37</v>
      </c>
      <c r="C31" s="18"/>
      <c r="E31" s="20">
        <f t="shared" si="0"/>
        <v>0</v>
      </c>
      <c r="F31" s="21"/>
      <c r="N31" s="23">
        <v>29</v>
      </c>
      <c r="O31" s="23">
        <f t="shared" si="1"/>
        <v>70</v>
      </c>
      <c r="V31" s="27" t="s">
        <v>145</v>
      </c>
      <c r="Y31" s="29" t="s">
        <v>240</v>
      </c>
    </row>
    <row r="32" spans="1:25" x14ac:dyDescent="0.25">
      <c r="A32" s="16"/>
      <c r="B32" s="30" t="s">
        <v>37</v>
      </c>
      <c r="C32" s="18"/>
      <c r="E32" s="20">
        <f t="shared" si="0"/>
        <v>0</v>
      </c>
      <c r="F32" s="21"/>
      <c r="N32" s="23">
        <v>30</v>
      </c>
      <c r="O32" s="23">
        <f t="shared" si="1"/>
        <v>72.5</v>
      </c>
      <c r="V32" s="27" t="s">
        <v>146</v>
      </c>
      <c r="Y32" s="29" t="s">
        <v>241</v>
      </c>
    </row>
    <row r="33" spans="1:25" x14ac:dyDescent="0.25">
      <c r="A33" s="16"/>
      <c r="B33" s="30" t="s">
        <v>37</v>
      </c>
      <c r="C33" s="18"/>
      <c r="E33" s="20">
        <f t="shared" si="0"/>
        <v>0</v>
      </c>
      <c r="F33" s="21"/>
      <c r="N33" s="23">
        <v>31</v>
      </c>
      <c r="O33" s="23">
        <f t="shared" si="1"/>
        <v>75</v>
      </c>
      <c r="V33" s="27" t="s">
        <v>147</v>
      </c>
      <c r="Y33" s="29" t="s">
        <v>242</v>
      </c>
    </row>
    <row r="34" spans="1:25" x14ac:dyDescent="0.25">
      <c r="A34" s="16"/>
      <c r="B34" s="30" t="s">
        <v>37</v>
      </c>
      <c r="C34" s="18"/>
      <c r="E34" s="20">
        <f t="shared" si="0"/>
        <v>0</v>
      </c>
      <c r="F34" s="21"/>
      <c r="N34" s="23">
        <v>32</v>
      </c>
      <c r="O34" s="23">
        <f t="shared" si="1"/>
        <v>77.5</v>
      </c>
      <c r="Y34" s="29" t="s">
        <v>243</v>
      </c>
    </row>
    <row r="35" spans="1:25" x14ac:dyDescent="0.25">
      <c r="A35" s="16"/>
      <c r="B35" s="30" t="s">
        <v>37</v>
      </c>
      <c r="C35" s="18"/>
      <c r="E35" s="20">
        <f t="shared" si="0"/>
        <v>0</v>
      </c>
      <c r="F35" s="21"/>
      <c r="N35" s="23">
        <v>33</v>
      </c>
      <c r="O35" s="23">
        <f t="shared" si="1"/>
        <v>80</v>
      </c>
      <c r="Y35" s="29" t="s">
        <v>244</v>
      </c>
    </row>
    <row r="36" spans="1:25" x14ac:dyDescent="0.25">
      <c r="A36" s="16"/>
      <c r="B36" s="30" t="s">
        <v>37</v>
      </c>
      <c r="C36" s="18"/>
      <c r="E36" s="20">
        <f t="shared" si="0"/>
        <v>0</v>
      </c>
      <c r="F36" s="21"/>
      <c r="N36" s="23">
        <v>34</v>
      </c>
      <c r="O36" s="23">
        <f t="shared" si="1"/>
        <v>82.5</v>
      </c>
      <c r="Y36" s="29" t="s">
        <v>245</v>
      </c>
    </row>
    <row r="37" spans="1:25" x14ac:dyDescent="0.25">
      <c r="A37" s="16"/>
      <c r="B37" s="30" t="s">
        <v>37</v>
      </c>
      <c r="C37" s="18"/>
      <c r="E37" s="20">
        <f t="shared" si="0"/>
        <v>0</v>
      </c>
      <c r="F37" s="21"/>
      <c r="N37" s="23">
        <v>35</v>
      </c>
      <c r="O37" s="23">
        <f t="shared" si="1"/>
        <v>85</v>
      </c>
      <c r="Y37" s="29" t="s">
        <v>246</v>
      </c>
    </row>
    <row r="38" spans="1:25" x14ac:dyDescent="0.25">
      <c r="A38" s="16"/>
      <c r="B38" s="30" t="s">
        <v>37</v>
      </c>
      <c r="C38" s="18"/>
      <c r="E38" s="20">
        <f t="shared" si="0"/>
        <v>0</v>
      </c>
      <c r="F38" s="21"/>
      <c r="N38" s="23">
        <v>36</v>
      </c>
      <c r="O38" s="23">
        <f t="shared" si="1"/>
        <v>87.5</v>
      </c>
      <c r="Y38" s="29" t="s">
        <v>247</v>
      </c>
    </row>
    <row r="39" spans="1:25" x14ac:dyDescent="0.25">
      <c r="A39" s="16"/>
      <c r="B39" s="30" t="s">
        <v>37</v>
      </c>
      <c r="C39" s="18"/>
      <c r="E39" s="20">
        <f t="shared" si="0"/>
        <v>0</v>
      </c>
      <c r="F39" s="21"/>
      <c r="N39" s="23">
        <v>37</v>
      </c>
      <c r="O39" s="23">
        <f t="shared" si="1"/>
        <v>90</v>
      </c>
      <c r="Y39" s="29" t="s">
        <v>248</v>
      </c>
    </row>
    <row r="40" spans="1:25" ht="15.75" thickBot="1" x14ac:dyDescent="0.3">
      <c r="A40" s="16"/>
      <c r="B40" s="30" t="s">
        <v>37</v>
      </c>
      <c r="C40" s="18"/>
      <c r="E40" s="33">
        <f t="shared" si="0"/>
        <v>0</v>
      </c>
      <c r="F40" s="34"/>
      <c r="N40" s="23">
        <v>38</v>
      </c>
      <c r="O40" s="23">
        <f t="shared" si="1"/>
        <v>92.5</v>
      </c>
      <c r="Y40" s="29" t="s">
        <v>249</v>
      </c>
    </row>
    <row r="41" spans="1:25" x14ac:dyDescent="0.25">
      <c r="N41" s="23">
        <v>39</v>
      </c>
      <c r="O41" s="23">
        <f t="shared" si="1"/>
        <v>95</v>
      </c>
      <c r="Y41" s="29" t="s">
        <v>250</v>
      </c>
    </row>
    <row r="42" spans="1:25" x14ac:dyDescent="0.25">
      <c r="N42" s="23">
        <v>40</v>
      </c>
      <c r="O42" s="23">
        <f t="shared" si="1"/>
        <v>97.5</v>
      </c>
      <c r="Y42" s="29" t="s">
        <v>251</v>
      </c>
    </row>
    <row r="43" spans="1:25" x14ac:dyDescent="0.25">
      <c r="N43" s="23">
        <v>41</v>
      </c>
      <c r="O43" s="23">
        <f t="shared" si="1"/>
        <v>100</v>
      </c>
      <c r="Y43" s="29" t="s">
        <v>252</v>
      </c>
    </row>
    <row r="44" spans="1:25" x14ac:dyDescent="0.25">
      <c r="N44" s="23">
        <v>42</v>
      </c>
      <c r="O44" s="23"/>
      <c r="Y44" s="29" t="s">
        <v>253</v>
      </c>
    </row>
    <row r="45" spans="1:25" x14ac:dyDescent="0.25">
      <c r="N45" s="23">
        <v>43</v>
      </c>
      <c r="Y45" s="29" t="s">
        <v>254</v>
      </c>
    </row>
    <row r="46" spans="1:25" x14ac:dyDescent="0.25">
      <c r="N46" s="23">
        <v>44</v>
      </c>
      <c r="Y46" s="29" t="s">
        <v>255</v>
      </c>
    </row>
    <row r="47" spans="1:25" x14ac:dyDescent="0.25">
      <c r="N47" s="23">
        <v>45</v>
      </c>
      <c r="Y47" s="29" t="s">
        <v>256</v>
      </c>
    </row>
    <row r="48" spans="1:25" x14ac:dyDescent="0.25">
      <c r="N48" s="23">
        <v>46</v>
      </c>
      <c r="Y48" s="29" t="s">
        <v>257</v>
      </c>
    </row>
    <row r="49" spans="14:25" x14ac:dyDescent="0.25">
      <c r="N49" s="23">
        <v>47</v>
      </c>
      <c r="Y49" s="29" t="s">
        <v>258</v>
      </c>
    </row>
    <row r="50" spans="14:25" x14ac:dyDescent="0.25">
      <c r="N50" s="23">
        <v>48</v>
      </c>
      <c r="Y50" s="29" t="s">
        <v>259</v>
      </c>
    </row>
    <row r="51" spans="14:25" x14ac:dyDescent="0.25">
      <c r="N51" s="23">
        <v>49</v>
      </c>
      <c r="Y51" s="29" t="s">
        <v>260</v>
      </c>
    </row>
    <row r="52" spans="14:25" x14ac:dyDescent="0.25">
      <c r="N52" s="23">
        <v>50</v>
      </c>
      <c r="Y52" s="29" t="s">
        <v>261</v>
      </c>
    </row>
    <row r="53" spans="14:25" x14ac:dyDescent="0.25">
      <c r="N53" s="23">
        <v>51</v>
      </c>
      <c r="Y53" s="29" t="s">
        <v>262</v>
      </c>
    </row>
    <row r="54" spans="14:25" x14ac:dyDescent="0.25">
      <c r="N54" s="23">
        <v>52</v>
      </c>
      <c r="Y54" s="29" t="s">
        <v>263</v>
      </c>
    </row>
    <row r="55" spans="14:25" x14ac:dyDescent="0.25">
      <c r="N55" s="23">
        <v>53</v>
      </c>
      <c r="Y55" s="29" t="s">
        <v>264</v>
      </c>
    </row>
    <row r="56" spans="14:25" x14ac:dyDescent="0.25">
      <c r="N56" s="23">
        <v>54</v>
      </c>
      <c r="Y56" s="29" t="s">
        <v>265</v>
      </c>
    </row>
    <row r="57" spans="14:25" x14ac:dyDescent="0.25">
      <c r="N57" s="23">
        <v>55</v>
      </c>
      <c r="Y57" s="29" t="s">
        <v>266</v>
      </c>
    </row>
    <row r="58" spans="14:25" x14ac:dyDescent="0.25">
      <c r="N58" s="23">
        <v>56</v>
      </c>
      <c r="Y58" s="29" t="s">
        <v>267</v>
      </c>
    </row>
    <row r="59" spans="14:25" x14ac:dyDescent="0.25">
      <c r="N59" s="23">
        <v>57</v>
      </c>
      <c r="Y59" s="29" t="s">
        <v>268</v>
      </c>
    </row>
    <row r="60" spans="14:25" x14ac:dyDescent="0.25">
      <c r="N60" s="23">
        <v>58</v>
      </c>
      <c r="Y60" s="29" t="s">
        <v>269</v>
      </c>
    </row>
    <row r="61" spans="14:25" x14ac:dyDescent="0.25">
      <c r="N61" s="23">
        <v>59</v>
      </c>
      <c r="Y61" s="29" t="s">
        <v>270</v>
      </c>
    </row>
    <row r="62" spans="14:25" x14ac:dyDescent="0.25">
      <c r="N62" s="23">
        <v>60</v>
      </c>
      <c r="Y62" s="29" t="s">
        <v>271</v>
      </c>
    </row>
    <row r="63" spans="14:25" x14ac:dyDescent="0.25">
      <c r="N63" s="23">
        <v>61</v>
      </c>
      <c r="Y63" s="29" t="s">
        <v>272</v>
      </c>
    </row>
    <row r="64" spans="14:25" x14ac:dyDescent="0.25">
      <c r="N64" s="23">
        <v>62</v>
      </c>
      <c r="Y64" s="29" t="s">
        <v>273</v>
      </c>
    </row>
    <row r="65" spans="14:25" x14ac:dyDescent="0.25">
      <c r="N65" s="23">
        <v>63</v>
      </c>
      <c r="Y65" s="29" t="s">
        <v>274</v>
      </c>
    </row>
    <row r="66" spans="14:25" x14ac:dyDescent="0.25">
      <c r="N66" s="23">
        <v>64</v>
      </c>
      <c r="Y66" s="29" t="s">
        <v>275</v>
      </c>
    </row>
    <row r="67" spans="14:25" x14ac:dyDescent="0.25">
      <c r="N67" s="23">
        <v>65</v>
      </c>
      <c r="Y67" s="29" t="s">
        <v>276</v>
      </c>
    </row>
    <row r="68" spans="14:25" x14ac:dyDescent="0.25">
      <c r="N68" s="23">
        <v>66</v>
      </c>
      <c r="Y68" s="29" t="s">
        <v>277</v>
      </c>
    </row>
    <row r="69" spans="14:25" x14ac:dyDescent="0.25">
      <c r="N69" s="23">
        <v>67</v>
      </c>
      <c r="Y69" s="29" t="s">
        <v>278</v>
      </c>
    </row>
    <row r="70" spans="14:25" x14ac:dyDescent="0.25">
      <c r="N70" s="23">
        <v>68</v>
      </c>
      <c r="Y70" s="29" t="s">
        <v>279</v>
      </c>
    </row>
    <row r="71" spans="14:25" x14ac:dyDescent="0.25">
      <c r="N71" s="23">
        <v>69</v>
      </c>
      <c r="Y71" s="29" t="s">
        <v>280</v>
      </c>
    </row>
    <row r="72" spans="14:25" x14ac:dyDescent="0.25">
      <c r="N72" s="23">
        <v>70</v>
      </c>
      <c r="Y72" s="29" t="s">
        <v>281</v>
      </c>
    </row>
    <row r="73" spans="14:25" x14ac:dyDescent="0.25">
      <c r="N73" s="23">
        <v>71</v>
      </c>
      <c r="Y73" s="29" t="s">
        <v>282</v>
      </c>
    </row>
    <row r="74" spans="14:25" x14ac:dyDescent="0.25">
      <c r="N74" s="23">
        <v>72</v>
      </c>
      <c r="Y74" s="32"/>
    </row>
    <row r="75" spans="14:25" x14ac:dyDescent="0.25">
      <c r="N75" s="23">
        <v>73</v>
      </c>
    </row>
    <row r="76" spans="14:25" x14ac:dyDescent="0.25">
      <c r="N76" s="23">
        <v>74</v>
      </c>
    </row>
    <row r="77" spans="14:25" x14ac:dyDescent="0.25">
      <c r="N77" s="23">
        <v>75</v>
      </c>
    </row>
    <row r="78" spans="14:25" x14ac:dyDescent="0.25">
      <c r="N78" s="23">
        <v>76</v>
      </c>
    </row>
    <row r="79" spans="14:25" x14ac:dyDescent="0.25">
      <c r="N79" s="23">
        <v>77</v>
      </c>
    </row>
    <row r="80" spans="14:25" x14ac:dyDescent="0.25">
      <c r="N80" s="23">
        <v>78</v>
      </c>
    </row>
    <row r="81" spans="14:14" x14ac:dyDescent="0.25">
      <c r="N81" s="23">
        <v>79</v>
      </c>
    </row>
    <row r="82" spans="14:14" x14ac:dyDescent="0.25">
      <c r="N82" s="23">
        <v>80</v>
      </c>
    </row>
    <row r="83" spans="14:14" x14ac:dyDescent="0.25">
      <c r="N83" s="23">
        <v>81</v>
      </c>
    </row>
    <row r="84" spans="14:14" x14ac:dyDescent="0.25">
      <c r="N84" s="23">
        <v>82</v>
      </c>
    </row>
    <row r="85" spans="14:14" x14ac:dyDescent="0.25">
      <c r="N85" s="23">
        <v>83</v>
      </c>
    </row>
    <row r="86" spans="14:14" x14ac:dyDescent="0.25">
      <c r="N86" s="23">
        <v>84</v>
      </c>
    </row>
    <row r="87" spans="14:14" x14ac:dyDescent="0.25">
      <c r="N87" s="23">
        <v>85</v>
      </c>
    </row>
    <row r="88" spans="14:14" x14ac:dyDescent="0.25">
      <c r="N88" s="23">
        <v>86</v>
      </c>
    </row>
    <row r="89" spans="14:14" x14ac:dyDescent="0.25">
      <c r="N89" s="23">
        <v>87</v>
      </c>
    </row>
    <row r="90" spans="14:14" x14ac:dyDescent="0.25">
      <c r="N90" s="23">
        <v>88</v>
      </c>
    </row>
    <row r="91" spans="14:14" x14ac:dyDescent="0.25">
      <c r="N91" s="23">
        <v>89</v>
      </c>
    </row>
    <row r="92" spans="14:14" x14ac:dyDescent="0.25">
      <c r="N92" s="23">
        <v>90</v>
      </c>
    </row>
    <row r="93" spans="14:14" x14ac:dyDescent="0.25">
      <c r="N93" s="23">
        <v>91</v>
      </c>
    </row>
    <row r="94" spans="14:14" x14ac:dyDescent="0.25">
      <c r="N94" s="23">
        <v>92</v>
      </c>
    </row>
    <row r="95" spans="14:14" x14ac:dyDescent="0.25">
      <c r="N95" s="23">
        <v>93</v>
      </c>
    </row>
    <row r="96" spans="14:14" x14ac:dyDescent="0.25">
      <c r="N96" s="23">
        <v>94</v>
      </c>
    </row>
    <row r="97" spans="14:14" x14ac:dyDescent="0.25">
      <c r="N97" s="23">
        <v>95</v>
      </c>
    </row>
    <row r="98" spans="14:14" x14ac:dyDescent="0.25">
      <c r="N98" s="23">
        <v>96</v>
      </c>
    </row>
    <row r="99" spans="14:14" x14ac:dyDescent="0.25">
      <c r="N99" s="23">
        <v>97</v>
      </c>
    </row>
    <row r="100" spans="14:14" x14ac:dyDescent="0.25">
      <c r="N100" s="23">
        <v>98</v>
      </c>
    </row>
    <row r="101" spans="14:14" x14ac:dyDescent="0.25">
      <c r="N101" s="23">
        <v>99</v>
      </c>
    </row>
    <row r="102" spans="14:14" x14ac:dyDescent="0.25">
      <c r="N102" s="23">
        <v>100</v>
      </c>
    </row>
    <row r="103" spans="14:14" x14ac:dyDescent="0.25">
      <c r="N103" s="23">
        <v>101</v>
      </c>
    </row>
    <row r="104" spans="14:14" x14ac:dyDescent="0.25">
      <c r="N104" s="23">
        <v>102</v>
      </c>
    </row>
    <row r="105" spans="14:14" x14ac:dyDescent="0.25">
      <c r="N105" s="23">
        <v>103</v>
      </c>
    </row>
    <row r="106" spans="14:14" x14ac:dyDescent="0.25">
      <c r="N106" s="23">
        <v>104</v>
      </c>
    </row>
    <row r="107" spans="14:14" x14ac:dyDescent="0.25">
      <c r="N107" s="23">
        <v>105</v>
      </c>
    </row>
    <row r="108" spans="14:14" x14ac:dyDescent="0.25">
      <c r="N108" s="23"/>
    </row>
  </sheetData>
  <sheetProtection algorithmName="SHA-512" hashValue="pcrgOHOwPdPwsp0Fs04D2IP+W0s5WeQDRIw4B0rcvr/P3BWTuH+ud/nnUFaIQkgqGCKqMZbStwAvgw80VpTjKA==" saltValue="fmDw8Ey6w/FswcEYGBtNAA==" spinCount="100000" sheet="1" objects="1" scenarios="1" selectLockedCells="1"/>
  <conditionalFormatting sqref="X3">
    <cfRule type="expression" dxfId="88" priority="89">
      <formula>$DB$74&gt;0</formula>
    </cfRule>
  </conditionalFormatting>
  <conditionalFormatting sqref="X4">
    <cfRule type="expression" dxfId="87" priority="88">
      <formula>$DD$74&gt;0</formula>
    </cfRule>
  </conditionalFormatting>
  <conditionalFormatting sqref="X5">
    <cfRule type="expression" dxfId="86" priority="87">
      <formula>$DE$74&gt;0</formula>
    </cfRule>
  </conditionalFormatting>
  <conditionalFormatting sqref="X6">
    <cfRule type="expression" dxfId="85" priority="86">
      <formula>$DF$74&gt;0</formula>
    </cfRule>
  </conditionalFormatting>
  <conditionalFormatting sqref="X7">
    <cfRule type="expression" dxfId="84" priority="85">
      <formula>$DG$74&gt;0</formula>
    </cfRule>
  </conditionalFormatting>
  <conditionalFormatting sqref="X8">
    <cfRule type="expression" dxfId="83" priority="84">
      <formula>$DH$74&gt;0</formula>
    </cfRule>
  </conditionalFormatting>
  <conditionalFormatting sqref="X9">
    <cfRule type="expression" dxfId="82" priority="83">
      <formula>$DI$74&gt;0</formula>
    </cfRule>
  </conditionalFormatting>
  <conditionalFormatting sqref="X10">
    <cfRule type="expression" dxfId="81" priority="82">
      <formula>$DJ$74&gt;0</formula>
    </cfRule>
  </conditionalFormatting>
  <conditionalFormatting sqref="X11">
    <cfRule type="expression" dxfId="80" priority="81">
      <formula>$DK$74&gt;0</formula>
    </cfRule>
  </conditionalFormatting>
  <conditionalFormatting sqref="X12">
    <cfRule type="expression" dxfId="79" priority="80">
      <formula>$DL$74&gt;0</formula>
    </cfRule>
  </conditionalFormatting>
  <conditionalFormatting sqref="X13">
    <cfRule type="expression" dxfId="78" priority="79">
      <formula>$DM$74&gt;0</formula>
    </cfRule>
  </conditionalFormatting>
  <conditionalFormatting sqref="X14">
    <cfRule type="expression" dxfId="77" priority="78">
      <formula>$DN$74&gt;0</formula>
    </cfRule>
  </conditionalFormatting>
  <conditionalFormatting sqref="X15">
    <cfRule type="expression" dxfId="76" priority="77">
      <formula>$DO$74&gt;0</formula>
    </cfRule>
  </conditionalFormatting>
  <conditionalFormatting sqref="X16">
    <cfRule type="expression" dxfId="75" priority="76">
      <formula>$DP$74&gt;0</formula>
    </cfRule>
  </conditionalFormatting>
  <conditionalFormatting sqref="X17">
    <cfRule type="expression" dxfId="74" priority="75">
      <formula>$DQ$74&gt;0</formula>
    </cfRule>
  </conditionalFormatting>
  <conditionalFormatting sqref="X18">
    <cfRule type="expression" dxfId="73" priority="74">
      <formula>$DR$74&gt;0</formula>
    </cfRule>
  </conditionalFormatting>
  <conditionalFormatting sqref="X20">
    <cfRule type="expression" dxfId="72" priority="73">
      <formula>$DS$74&gt;0</formula>
    </cfRule>
  </conditionalFormatting>
  <conditionalFormatting sqref="X19">
    <cfRule type="expression" dxfId="71" priority="72">
      <formula>$DT$74&gt;0</formula>
    </cfRule>
  </conditionalFormatting>
  <conditionalFormatting sqref="Y3">
    <cfRule type="expression" dxfId="70" priority="71">
      <formula>$AJ$74&gt;0</formula>
    </cfRule>
  </conditionalFormatting>
  <conditionalFormatting sqref="Y4">
    <cfRule type="expression" dxfId="69" priority="70">
      <formula>$AK$74&gt;0</formula>
    </cfRule>
  </conditionalFormatting>
  <conditionalFormatting sqref="Y5">
    <cfRule type="expression" dxfId="68" priority="69">
      <formula>$AL$74&gt;0</formula>
    </cfRule>
  </conditionalFormatting>
  <conditionalFormatting sqref="Y6">
    <cfRule type="expression" dxfId="67" priority="68">
      <formula>$AM$74&gt;0</formula>
    </cfRule>
  </conditionalFormatting>
  <conditionalFormatting sqref="Y7">
    <cfRule type="expression" dxfId="66" priority="67">
      <formula>$AN$74&gt;0</formula>
    </cfRule>
  </conditionalFormatting>
  <conditionalFormatting sqref="Y8">
    <cfRule type="expression" dxfId="65" priority="66">
      <formula>$AO$74&gt;0</formula>
    </cfRule>
  </conditionalFormatting>
  <conditionalFormatting sqref="Y9">
    <cfRule type="expression" dxfId="64" priority="65">
      <formula>$AP$74</formula>
    </cfRule>
  </conditionalFormatting>
  <conditionalFormatting sqref="Y10">
    <cfRule type="expression" dxfId="63" priority="64">
      <formula>$AQ$74&gt;0</formula>
    </cfRule>
  </conditionalFormatting>
  <conditionalFormatting sqref="Y11">
    <cfRule type="expression" dxfId="62" priority="63">
      <formula>$AR$74&gt;0</formula>
    </cfRule>
  </conditionalFormatting>
  <conditionalFormatting sqref="Y12">
    <cfRule type="expression" dxfId="61" priority="62">
      <formula>$AS$74&gt;0</formula>
    </cfRule>
  </conditionalFormatting>
  <conditionalFormatting sqref="Y13">
    <cfRule type="expression" dxfId="60" priority="61">
      <formula>$AT$74&gt;0</formula>
    </cfRule>
  </conditionalFormatting>
  <conditionalFormatting sqref="Y14">
    <cfRule type="expression" dxfId="59" priority="60">
      <formula>$AU$74&gt;0</formula>
    </cfRule>
  </conditionalFormatting>
  <conditionalFormatting sqref="Y15">
    <cfRule type="expression" dxfId="58" priority="59">
      <formula>$AV$74&gt;0</formula>
    </cfRule>
  </conditionalFormatting>
  <conditionalFormatting sqref="Y16">
    <cfRule type="expression" dxfId="57" priority="58">
      <formula>$AW$74&gt;0</formula>
    </cfRule>
  </conditionalFormatting>
  <conditionalFormatting sqref="Y17">
    <cfRule type="expression" dxfId="56" priority="57">
      <formula>$AX$74&gt;0</formula>
    </cfRule>
  </conditionalFormatting>
  <conditionalFormatting sqref="Y18">
    <cfRule type="expression" dxfId="55" priority="56">
      <formula>$AY$74&gt;0</formula>
    </cfRule>
  </conditionalFormatting>
  <conditionalFormatting sqref="Y19">
    <cfRule type="expression" dxfId="54" priority="55">
      <formula>$AZ$74&gt;0</formula>
    </cfRule>
  </conditionalFormatting>
  <conditionalFormatting sqref="Y20">
    <cfRule type="expression" dxfId="53" priority="54">
      <formula>$BA$74&gt;0</formula>
    </cfRule>
  </conditionalFormatting>
  <conditionalFormatting sqref="Y21">
    <cfRule type="expression" dxfId="52" priority="53">
      <formula>$BB$74&gt;0</formula>
    </cfRule>
  </conditionalFormatting>
  <conditionalFormatting sqref="Y22">
    <cfRule type="expression" dxfId="51" priority="52">
      <formula>$BC$74&gt;0</formula>
    </cfRule>
  </conditionalFormatting>
  <conditionalFormatting sqref="Y23">
    <cfRule type="expression" dxfId="50" priority="51">
      <formula>$BD$74&gt;0</formula>
    </cfRule>
  </conditionalFormatting>
  <conditionalFormatting sqref="Y24">
    <cfRule type="expression" dxfId="49" priority="50">
      <formula>$BE$74&gt;0</formula>
    </cfRule>
  </conditionalFormatting>
  <conditionalFormatting sqref="Y25">
    <cfRule type="expression" dxfId="48" priority="49">
      <formula>$BF$74&gt;0</formula>
    </cfRule>
  </conditionalFormatting>
  <conditionalFormatting sqref="Y26">
    <cfRule type="expression" dxfId="47" priority="48">
      <formula>$BG$74&gt;0</formula>
    </cfRule>
  </conditionalFormatting>
  <conditionalFormatting sqref="Y27">
    <cfRule type="expression" dxfId="46" priority="47">
      <formula>$BH$74</formula>
    </cfRule>
  </conditionalFormatting>
  <conditionalFormatting sqref="Y28">
    <cfRule type="expression" dxfId="45" priority="46">
      <formula>$BI$74&gt;0</formula>
    </cfRule>
  </conditionalFormatting>
  <conditionalFormatting sqref="Y29">
    <cfRule type="expression" dxfId="44" priority="45">
      <formula>$BJ$74&gt;0</formula>
    </cfRule>
  </conditionalFormatting>
  <conditionalFormatting sqref="Y30">
    <cfRule type="expression" dxfId="43" priority="44">
      <formula>$BK$74&gt;0</formula>
    </cfRule>
  </conditionalFormatting>
  <conditionalFormatting sqref="Y31">
    <cfRule type="expression" dxfId="42" priority="43">
      <formula>$BL$74&gt;0</formula>
    </cfRule>
  </conditionalFormatting>
  <conditionalFormatting sqref="Y32">
    <cfRule type="expression" dxfId="41" priority="42">
      <formula>$BM$74&gt;0</formula>
    </cfRule>
  </conditionalFormatting>
  <conditionalFormatting sqref="Y33">
    <cfRule type="expression" dxfId="40" priority="41">
      <formula>$BN$74&gt;0</formula>
    </cfRule>
  </conditionalFormatting>
  <conditionalFormatting sqref="Y34">
    <cfRule type="expression" dxfId="39" priority="40">
      <formula>$BO$74&gt;0</formula>
    </cfRule>
  </conditionalFormatting>
  <conditionalFormatting sqref="Y35">
    <cfRule type="expression" dxfId="38" priority="39">
      <formula>$BP$74&gt;0</formula>
    </cfRule>
  </conditionalFormatting>
  <conditionalFormatting sqref="Y36">
    <cfRule type="expression" dxfId="37" priority="38">
      <formula>$BQ$74&gt;0</formula>
    </cfRule>
  </conditionalFormatting>
  <conditionalFormatting sqref="Y37">
    <cfRule type="expression" dxfId="36" priority="37">
      <formula>$BR$74&gt;0</formula>
    </cfRule>
  </conditionalFormatting>
  <conditionalFormatting sqref="Y38">
    <cfRule type="expression" dxfId="35" priority="36">
      <formula>$BS$74&gt;0</formula>
    </cfRule>
  </conditionalFormatting>
  <conditionalFormatting sqref="Y39">
    <cfRule type="expression" dxfId="34" priority="35">
      <formula>$BT$74&gt;0</formula>
    </cfRule>
  </conditionalFormatting>
  <conditionalFormatting sqref="Y40">
    <cfRule type="expression" dxfId="33" priority="34">
      <formula>$BU$74&gt;0</formula>
    </cfRule>
  </conditionalFormatting>
  <conditionalFormatting sqref="Y41">
    <cfRule type="expression" dxfId="32" priority="33">
      <formula>$BV$74&gt;0</formula>
    </cfRule>
  </conditionalFormatting>
  <conditionalFormatting sqref="Y42">
    <cfRule type="expression" dxfId="31" priority="32">
      <formula>$BW$74&gt;0</formula>
    </cfRule>
  </conditionalFormatting>
  <conditionalFormatting sqref="Y43">
    <cfRule type="expression" dxfId="30" priority="31">
      <formula>$BX$74&gt;0</formula>
    </cfRule>
  </conditionalFormatting>
  <conditionalFormatting sqref="Y44">
    <cfRule type="expression" dxfId="29" priority="30">
      <formula>$BY$74&gt;0</formula>
    </cfRule>
  </conditionalFormatting>
  <conditionalFormatting sqref="Y45">
    <cfRule type="expression" dxfId="28" priority="29">
      <formula>$BZ$74&gt;0</formula>
    </cfRule>
  </conditionalFormatting>
  <conditionalFormatting sqref="Y46">
    <cfRule type="expression" dxfId="27" priority="28">
      <formula>$CA$74&gt;0</formula>
    </cfRule>
  </conditionalFormatting>
  <conditionalFormatting sqref="Y47">
    <cfRule type="expression" dxfId="26" priority="27">
      <formula>$CB$74&gt;0</formula>
    </cfRule>
  </conditionalFormatting>
  <conditionalFormatting sqref="Y48">
    <cfRule type="expression" dxfId="25" priority="26">
      <formula>$CC$74&gt;0</formula>
    </cfRule>
  </conditionalFormatting>
  <conditionalFormatting sqref="Y49">
    <cfRule type="expression" dxfId="24" priority="25">
      <formula>$CD$74&gt;0</formula>
    </cfRule>
  </conditionalFormatting>
  <conditionalFormatting sqref="Y50">
    <cfRule type="expression" dxfId="23" priority="24">
      <formula>$CE$74&gt;0</formula>
    </cfRule>
  </conditionalFormatting>
  <conditionalFormatting sqref="Y51">
    <cfRule type="expression" dxfId="22" priority="23">
      <formula>$CF$74&gt;0</formula>
    </cfRule>
  </conditionalFormatting>
  <conditionalFormatting sqref="Y52">
    <cfRule type="expression" dxfId="21" priority="22">
      <formula>$CG$74&gt;0</formula>
    </cfRule>
  </conditionalFormatting>
  <conditionalFormatting sqref="Y53">
    <cfRule type="expression" dxfId="20" priority="21">
      <formula>$CH$74&gt;0</formula>
    </cfRule>
  </conditionalFormatting>
  <conditionalFormatting sqref="Y54">
    <cfRule type="expression" dxfId="19" priority="20">
      <formula>$CI$74&gt;0</formula>
    </cfRule>
  </conditionalFormatting>
  <conditionalFormatting sqref="Y55">
    <cfRule type="expression" dxfId="18" priority="19">
      <formula>$CJ$74&gt;0</formula>
    </cfRule>
  </conditionalFormatting>
  <conditionalFormatting sqref="Y56">
    <cfRule type="expression" dxfId="17" priority="18">
      <formula>$CK$74&gt;0</formula>
    </cfRule>
  </conditionalFormatting>
  <conditionalFormatting sqref="Y57">
    <cfRule type="expression" dxfId="16" priority="17">
      <formula>$CL$74&gt;0</formula>
    </cfRule>
  </conditionalFormatting>
  <conditionalFormatting sqref="Y58">
    <cfRule type="expression" dxfId="15" priority="16">
      <formula>$CM$74&gt;0</formula>
    </cfRule>
  </conditionalFormatting>
  <conditionalFormatting sqref="Y59">
    <cfRule type="expression" dxfId="14" priority="15">
      <formula>$CN$74&gt;0</formula>
    </cfRule>
  </conditionalFormatting>
  <conditionalFormatting sqref="Y60">
    <cfRule type="expression" dxfId="13" priority="14">
      <formula>$CO$74&gt;0</formula>
    </cfRule>
  </conditionalFormatting>
  <conditionalFormatting sqref="Y61">
    <cfRule type="expression" dxfId="12" priority="13">
      <formula>$CP$74&gt;0</formula>
    </cfRule>
  </conditionalFormatting>
  <conditionalFormatting sqref="Y62">
    <cfRule type="expression" dxfId="11" priority="12">
      <formula>$CQ$74&gt;0</formula>
    </cfRule>
  </conditionalFormatting>
  <conditionalFormatting sqref="Y63">
    <cfRule type="expression" dxfId="10" priority="11">
      <formula>$CR$74&gt;0</formula>
    </cfRule>
  </conditionalFormatting>
  <conditionalFormatting sqref="Y64">
    <cfRule type="expression" dxfId="9" priority="10">
      <formula>$CS$74&gt;0</formula>
    </cfRule>
  </conditionalFormatting>
  <conditionalFormatting sqref="Y65">
    <cfRule type="expression" dxfId="8" priority="9">
      <formula>$CT$74&gt;0</formula>
    </cfRule>
  </conditionalFormatting>
  <conditionalFormatting sqref="Y66">
    <cfRule type="expression" dxfId="7" priority="8">
      <formula>$CU$74&gt;0</formula>
    </cfRule>
  </conditionalFormatting>
  <conditionalFormatting sqref="Y67">
    <cfRule type="expression" dxfId="6" priority="7">
      <formula>$CV$74&gt;0</formula>
    </cfRule>
  </conditionalFormatting>
  <conditionalFormatting sqref="Y68">
    <cfRule type="expression" dxfId="5" priority="6">
      <formula>$CW$74&gt;0</formula>
    </cfRule>
  </conditionalFormatting>
  <conditionalFormatting sqref="Y69">
    <cfRule type="expression" dxfId="4" priority="5">
      <formula>$CX$74&gt;0</formula>
    </cfRule>
  </conditionalFormatting>
  <conditionalFormatting sqref="Y70">
    <cfRule type="expression" dxfId="3" priority="4">
      <formula>$CY$74&gt;0</formula>
    </cfRule>
  </conditionalFormatting>
  <conditionalFormatting sqref="Y71">
    <cfRule type="expression" dxfId="2" priority="3">
      <formula>$CZ$74&gt;0</formula>
    </cfRule>
  </conditionalFormatting>
  <conditionalFormatting sqref="Y72">
    <cfRule type="expression" dxfId="1" priority="2">
      <formula>$DA$74&gt;0</formula>
    </cfRule>
  </conditionalFormatting>
  <conditionalFormatting sqref="Y73">
    <cfRule type="expression" dxfId="0" priority="1">
      <formula>$DC$74&gt;0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Tabelle1</vt:lpstr>
      <vt:lpstr>Tabelle2</vt:lpstr>
      <vt:lpstr>Anrede</vt:lpstr>
      <vt:lpstr>Behälterbezeichnung</vt:lpstr>
      <vt:lpstr>Tabelle1!Druckbereich</vt:lpstr>
      <vt:lpstr>Jahr</vt:lpstr>
      <vt:lpstr>JaNein</vt:lpstr>
      <vt:lpstr>Kenziffer</vt:lpstr>
      <vt:lpstr>Kreuz</vt:lpstr>
      <vt:lpstr>Monat</vt:lpstr>
      <vt:lpstr>NuklidA</vt:lpstr>
      <vt:lpstr>NuklidBG</vt:lpstr>
      <vt:lpstr>pHWert</vt:lpstr>
      <vt:lpstr>Prozent</vt:lpstr>
      <vt:lpstr>Tag</vt:lpstr>
      <vt:lpstr>Zentimeter</vt:lpstr>
    </vt:vector>
  </TitlesOfParts>
  <Company>HZB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Barthel, Dietmar</dc:creator>
  <cp:lastModifiedBy>Barthel, Dietmar</cp:lastModifiedBy>
  <cp:lastPrinted>2015-01-19T15:19:50Z</cp:lastPrinted>
  <dcterms:created xsi:type="dcterms:W3CDTF">2015-01-09T08:59:42Z</dcterms:created>
  <dcterms:modified xsi:type="dcterms:W3CDTF">2016-01-27T11:19:43Z</dcterms:modified>
</cp:coreProperties>
</file>